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25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<sst xmlns="http://schemas.openxmlformats.org/spreadsheetml/2006/main" count="1030" uniqueCount="169">
  <si>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</si>
  <si>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</si>
  <si>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</si>
  <si>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</si>
  <si>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</si>
  <si>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</si>
  <si>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</si>
  <si>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</si>
  <si>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</si>
  <si>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</si>
  <si>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</si>
  <si>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</si>
  <si>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</si>
  <si>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</si>
  <si>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</si>
  <si>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</si>
  <si>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</si>
  <si>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</si>
  <si>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</si>
  <si>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</si>
  <si>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</si>
  <si>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</si>
  <si>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</si>
  <si>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</si>
  <si>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</si>
  <si>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</si>
  <si>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</si>
  <si>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</si>
  <si>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</si>
  <si>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</si>
  <si>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</si>
  <si>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</si>
  <si>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</si>
  <si>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</si>
  <si>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</si>
  <si>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</si>
  <si>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</si>
  <si>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</si>
  <si>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</si>
  <si>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</si>
  <si>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</si>
  <si>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</si>
  <si>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</si>
  <si>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</si>
  <si>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</si>
  <si>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</si>
  <si>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</si>
  <si>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</si>
  <si>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</si>
  <si>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</si>
  <si>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</si>
  <si>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</si>
  <si>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</si>
  <si>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</si>
  <si>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</si>
  <si>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</si>
  <si>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</si>
  <si>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</si>
  <si>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</si>
  <si>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</si>
  <si>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</si>
  <si>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</si>
  <si>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</si>
  <si>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</si>
  <si>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</si>
  <si>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</si>
  <si>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</si>
  <si>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</si>
  <si>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</si>
  <si>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</si>
  <si>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</si>
  <si>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</si>
  <si>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</si>
  <si>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</si>
  <si>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</si>
  <si>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</si>
  <si>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</si>
  <si>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</si>
  <si>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</si>
  <si>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</si>
  <si>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</si>
  <si>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</si>
  <si>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</si>
  <si>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</si>
  <si>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</si>
  <si>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</si>
  <si>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</si>
  <si>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</si>
  <si>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</si>
  <si>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</si>
  <si>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</si>
  <si>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</si>
  <si>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</si>
  <si>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</si>
  <si>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</si>
  <si>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</si>
  <si>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</si>
  <si>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</si>
  <si>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</si>
  <si>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</si>
  <si>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</si>
  <si>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</si>
  <si>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</si>
  <si>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</si>
  <si>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</si>
  <si>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</si>
  <si>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</si>
  <si>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</si>
  <si>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</si>
  <si>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</si>
  <si>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</si>
  <si>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</si>
  <si>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</si>
  <si>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</si>
  <si>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</si>
  <si>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</si>
  <si>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</si>
  <si>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</si>
  <si>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</si>
  <si>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</si>
  <si>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</si>
  <si>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</si>
  <si>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</si>
  <si>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</si>
  <si>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</si>
  <si>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</si>
  <si>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</si>
  <si>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</si>
  <si>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</si>
  <si>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</si>
  <si>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</si>
  <si>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</si>
  <si>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</si>
  <si>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</si>
  <si>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</si>
  <si>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</si>
  <si>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</si>
  <si>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</si>
  <si>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</si>
  <si>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</si>
  <si>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</si>
  <si>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</si>
  <si>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</si>
  <si>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</si>
  <si>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</si>
  <si>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</si>
  <si>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</si>
  <si>
    <t>KWarner</t>
  </si>
  <si>
    <t>LWhite</t>
  </si>
  <si>
    <t>TJDuckett</t>
  </si>
  <si>
    <t>RWhite</t>
  </si>
  <si>
    <t>THolt</t>
  </si>
  <si>
    <t>CPortis</t>
  </si>
  <si>
    <t>BEdwards</t>
  </si>
  <si>
    <t>SMoss</t>
  </si>
  <si>
    <t>DMcNabb</t>
  </si>
  <si>
    <t>RGrant</t>
  </si>
  <si>
    <t>GJennings</t>
  </si>
  <si>
    <t>TJHoushmandzadeh</t>
  </si>
  <si>
    <t>MBulger</t>
  </si>
  <si>
    <t>BMarshall</t>
  </si>
  <si>
    <t>ABoldin</t>
  </si>
  <si>
    <t>AJohnson</t>
  </si>
  <si>
    <t>JCutler</t>
  </si>
  <si>
    <t>BWestbrook</t>
  </si>
  <si>
    <t>EManning</t>
  </si>
  <si>
    <t>VYoung</t>
  </si>
  <si>
    <t>KWatson</t>
  </si>
  <si>
    <t>SSmith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</si>
</sst>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  <numFmt numFmtId="185" formatCode="0.000000"/>
    <numFmt numFmtId="186" formatCode="0.00000"/>
  </numFmts>
  <fonts count="3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8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30" fillId="6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35" fillId="9" borderId="0" xfId="0" applyFont="1" applyFill="1" applyAlignment="1">
      <alignment horizontal="left"/>
    </xf>
    <xf numFmtId="0" fontId="1" fillId="2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" sqref="A19:IV149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55</v>
      </c>
      <c r="D1" s="15" t="s">
        <v>71</v>
      </c>
      <c r="E1" s="15" t="s">
        <v>53</v>
      </c>
      <c r="F1" s="15" t="s">
        <v>49</v>
      </c>
      <c r="G1" s="15" t="s">
        <v>50</v>
      </c>
      <c r="H1" s="15" t="s">
        <v>72</v>
      </c>
      <c r="I1" s="15" t="s">
        <v>58</v>
      </c>
      <c r="J1" s="15" t="s">
        <v>52</v>
      </c>
      <c r="K1" s="15" t="s">
        <v>63</v>
      </c>
      <c r="L1" s="15" t="s">
        <v>64</v>
      </c>
      <c r="M1" s="15" t="s">
        <v>59</v>
      </c>
      <c r="N1" s="28" t="s">
        <v>65</v>
      </c>
      <c r="O1" s="15" t="s">
        <v>61</v>
      </c>
      <c r="P1" s="15" t="s">
        <v>73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35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36</v>
      </c>
      <c r="D3" s="14" t="s">
        <v>80</v>
      </c>
      <c r="E3" s="14" t="s">
        <v>66</v>
      </c>
      <c r="F3" s="14" t="s">
        <v>33</v>
      </c>
      <c r="G3" s="14" t="s">
        <v>15</v>
      </c>
      <c r="H3" s="14" t="s">
        <v>83</v>
      </c>
      <c r="I3" s="14" t="s">
        <v>35</v>
      </c>
      <c r="J3" s="14" t="s">
        <v>29</v>
      </c>
      <c r="K3" s="14" t="s">
        <v>14</v>
      </c>
      <c r="L3" s="14" t="s">
        <v>30</v>
      </c>
      <c r="M3" s="14" t="s">
        <v>82</v>
      </c>
      <c r="N3" s="14" t="s">
        <v>39</v>
      </c>
      <c r="O3" s="14" t="s">
        <v>60</v>
      </c>
      <c r="P3" s="14" t="s">
        <v>81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5" t="s">
        <v>142</v>
      </c>
      <c r="D5" s="4" t="s">
        <v>146</v>
      </c>
      <c r="E5" s="32" t="s">
        <v>42</v>
      </c>
      <c r="F5" s="24" t="s">
        <v>34</v>
      </c>
      <c r="G5" s="32" t="s">
        <v>42</v>
      </c>
      <c r="H5" s="5" t="s">
        <v>142</v>
      </c>
      <c r="I5" s="4" t="s">
        <v>146</v>
      </c>
      <c r="J5" s="4" t="s">
        <v>146</v>
      </c>
      <c r="K5" s="34" t="s">
        <v>144</v>
      </c>
      <c r="L5" s="32" t="s">
        <v>42</v>
      </c>
      <c r="M5" s="24" t="s">
        <v>34</v>
      </c>
      <c r="N5" s="32" t="s">
        <v>42</v>
      </c>
      <c r="O5" s="32" t="s">
        <v>42</v>
      </c>
      <c r="P5" s="4" t="s">
        <v>146</v>
      </c>
      <c r="Q5" s="32" t="s">
        <v>42</v>
      </c>
      <c r="R5" s="35" t="s">
        <v>45</v>
      </c>
    </row>
    <row r="6" spans="2:22" ht="11.25" customHeight="1">
      <c r="B6" s="6">
        <v>100</v>
      </c>
      <c r="C6" s="6">
        <v>100</v>
      </c>
      <c r="D6" s="50">
        <v>70</v>
      </c>
      <c r="E6" s="50">
        <v>35</v>
      </c>
      <c r="F6" s="50">
        <v>25</v>
      </c>
      <c r="G6" s="50">
        <v>35</v>
      </c>
      <c r="H6" s="50">
        <v>100</v>
      </c>
      <c r="I6" s="50">
        <v>70</v>
      </c>
      <c r="J6" s="50">
        <v>70</v>
      </c>
      <c r="K6" s="50">
        <v>60</v>
      </c>
      <c r="L6" s="50">
        <v>35</v>
      </c>
      <c r="M6" s="50">
        <v>25</v>
      </c>
      <c r="N6" s="50">
        <v>35</v>
      </c>
      <c r="O6" s="50">
        <v>35</v>
      </c>
      <c r="P6" s="50">
        <v>70</v>
      </c>
      <c r="Q6" s="50">
        <v>35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33" t="s">
        <v>43</v>
      </c>
      <c r="D7" s="33" t="s">
        <v>43</v>
      </c>
      <c r="E7" s="5" t="s">
        <v>142</v>
      </c>
      <c r="F7" s="5" t="s">
        <v>142</v>
      </c>
      <c r="G7" s="9" t="s">
        <v>6</v>
      </c>
      <c r="H7" s="33" t="s">
        <v>43</v>
      </c>
      <c r="I7" s="5" t="s">
        <v>142</v>
      </c>
      <c r="J7" s="5" t="s">
        <v>142</v>
      </c>
      <c r="K7" s="19" t="s">
        <v>127</v>
      </c>
      <c r="L7" s="5" t="s">
        <v>142</v>
      </c>
      <c r="M7" s="4" t="s">
        <v>146</v>
      </c>
      <c r="N7" s="3" t="s">
        <v>0</v>
      </c>
      <c r="O7" s="44" t="s">
        <v>88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60</v>
      </c>
      <c r="C8" s="6">
        <v>60</v>
      </c>
      <c r="D8" s="6">
        <v>60</v>
      </c>
      <c r="E8" s="6">
        <v>100</v>
      </c>
      <c r="F8" s="6">
        <v>100</v>
      </c>
      <c r="G8" s="6">
        <v>20</v>
      </c>
      <c r="H8" s="6">
        <v>60</v>
      </c>
      <c r="I8" s="50">
        <v>100</v>
      </c>
      <c r="J8" s="6">
        <v>100</v>
      </c>
      <c r="K8" s="50">
        <v>60</v>
      </c>
      <c r="L8" s="6">
        <v>100</v>
      </c>
      <c r="M8" s="50">
        <v>70</v>
      </c>
      <c r="N8" s="50">
        <v>35</v>
      </c>
      <c r="O8" s="6">
        <v>30</v>
      </c>
      <c r="P8" s="6">
        <v>60</v>
      </c>
      <c r="Q8" s="6">
        <v>60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30" t="s">
        <v>124</v>
      </c>
      <c r="D9" s="31" t="s">
        <v>41</v>
      </c>
      <c r="E9" s="26" t="s">
        <v>89</v>
      </c>
      <c r="F9" s="7" t="s">
        <v>4</v>
      </c>
      <c r="G9" s="31" t="s">
        <v>41</v>
      </c>
      <c r="H9" s="31" t="s">
        <v>41</v>
      </c>
      <c r="I9" s="25" t="s">
        <v>126</v>
      </c>
      <c r="J9" s="31" t="s">
        <v>41</v>
      </c>
      <c r="K9" s="11" t="s">
        <v>10</v>
      </c>
      <c r="L9" s="8" t="s">
        <v>5</v>
      </c>
      <c r="M9" s="31" t="s">
        <v>41</v>
      </c>
      <c r="N9" s="25" t="s">
        <v>126</v>
      </c>
      <c r="O9" s="38" t="s">
        <v>125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35</v>
      </c>
      <c r="C10" s="6">
        <v>90</v>
      </c>
      <c r="D10" s="6">
        <v>35</v>
      </c>
      <c r="E10" s="6">
        <v>55</v>
      </c>
      <c r="F10" s="6">
        <v>40</v>
      </c>
      <c r="G10" s="6">
        <v>35</v>
      </c>
      <c r="H10" s="6">
        <v>35</v>
      </c>
      <c r="I10" s="50">
        <v>85</v>
      </c>
      <c r="J10" s="50">
        <v>35</v>
      </c>
      <c r="K10" s="6">
        <v>35</v>
      </c>
      <c r="L10" s="6">
        <v>15</v>
      </c>
      <c r="M10" s="6">
        <v>30</v>
      </c>
      <c r="N10" s="50">
        <v>85</v>
      </c>
      <c r="O10" s="6">
        <v>55</v>
      </c>
      <c r="P10" s="50">
        <v>85</v>
      </c>
      <c r="Q10" s="50">
        <v>35</v>
      </c>
      <c r="R10" s="50">
        <v>55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27" t="s">
        <v>145</v>
      </c>
      <c r="E11" s="36" t="s">
        <v>46</v>
      </c>
      <c r="F11" s="27" t="s">
        <v>145</v>
      </c>
      <c r="G11" s="36" t="s">
        <v>46</v>
      </c>
      <c r="H11" s="25" t="s">
        <v>126</v>
      </c>
      <c r="I11" s="36" t="s">
        <v>46</v>
      </c>
      <c r="J11" s="25" t="s">
        <v>126</v>
      </c>
      <c r="K11" s="10" t="s">
        <v>119</v>
      </c>
      <c r="L11" s="27" t="s">
        <v>145</v>
      </c>
      <c r="M11" s="7" t="s">
        <v>4</v>
      </c>
      <c r="N11" s="36" t="s">
        <v>46</v>
      </c>
      <c r="O11" s="26" t="s">
        <v>89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6">
        <v>35</v>
      </c>
      <c r="D12" s="6">
        <v>55</v>
      </c>
      <c r="E12" s="50">
        <v>35</v>
      </c>
      <c r="F12" s="6">
        <v>55</v>
      </c>
      <c r="G12" s="50">
        <v>35</v>
      </c>
      <c r="H12" s="50">
        <v>85</v>
      </c>
      <c r="I12" s="50">
        <v>35</v>
      </c>
      <c r="J12" s="50">
        <v>85</v>
      </c>
      <c r="K12" s="50">
        <v>55</v>
      </c>
      <c r="L12" s="50">
        <v>55</v>
      </c>
      <c r="M12" s="50">
        <v>40</v>
      </c>
      <c r="N12" s="50">
        <v>35</v>
      </c>
      <c r="O12" s="6">
        <v>55</v>
      </c>
      <c r="P12" s="6">
        <v>35</v>
      </c>
      <c r="Q12" s="6">
        <v>35</v>
      </c>
      <c r="R12" s="50">
        <v>55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 aca="true" t="shared" si="0" ref="B14:R14">SUM(B6:B12)</f>
        <v>230</v>
      </c>
      <c r="C14" s="6">
        <f t="shared" si="0"/>
        <v>285</v>
      </c>
      <c r="D14" s="6">
        <f t="shared" si="0"/>
        <v>220</v>
      </c>
      <c r="E14" s="6">
        <f t="shared" si="0"/>
        <v>225</v>
      </c>
      <c r="F14" s="6">
        <f t="shared" si="0"/>
        <v>220</v>
      </c>
      <c r="G14" s="6">
        <f t="shared" si="0"/>
        <v>125</v>
      </c>
      <c r="H14" s="6">
        <f t="shared" si="0"/>
        <v>280</v>
      </c>
      <c r="I14" s="6">
        <f t="shared" si="0"/>
        <v>290</v>
      </c>
      <c r="J14" s="6">
        <f t="shared" si="0"/>
        <v>290</v>
      </c>
      <c r="K14" s="6">
        <f t="shared" si="0"/>
        <v>210</v>
      </c>
      <c r="L14" s="6">
        <f t="shared" si="0"/>
        <v>205</v>
      </c>
      <c r="M14" s="6">
        <f t="shared" si="0"/>
        <v>165</v>
      </c>
      <c r="N14" s="6">
        <f t="shared" si="0"/>
        <v>190</v>
      </c>
      <c r="O14" s="6">
        <f t="shared" si="0"/>
        <v>175</v>
      </c>
      <c r="P14" s="6">
        <f t="shared" si="0"/>
        <v>250</v>
      </c>
      <c r="Q14" s="6">
        <f t="shared" si="0"/>
        <v>165</v>
      </c>
      <c r="R14" s="6">
        <f t="shared" si="0"/>
        <v>145</v>
      </c>
    </row>
    <row r="15" spans="1:18" ht="11.25" customHeight="1">
      <c r="A15" s="2" t="s">
        <v>16</v>
      </c>
      <c r="B15" s="6">
        <v>25</v>
      </c>
      <c r="C15" s="6">
        <v>35</v>
      </c>
      <c r="D15" s="6">
        <v>30</v>
      </c>
      <c r="E15" s="20">
        <v>10</v>
      </c>
      <c r="F15" s="6">
        <v>20</v>
      </c>
      <c r="G15" s="96">
        <v>0</v>
      </c>
      <c r="H15" s="6">
        <v>30</v>
      </c>
      <c r="I15" s="6">
        <v>20</v>
      </c>
      <c r="J15" s="6">
        <v>20</v>
      </c>
      <c r="K15" s="6">
        <v>20</v>
      </c>
      <c r="L15" s="6">
        <v>20</v>
      </c>
      <c r="M15" s="6">
        <v>5</v>
      </c>
      <c r="N15" s="6">
        <v>5</v>
      </c>
      <c r="O15" s="96">
        <v>0</v>
      </c>
      <c r="P15" s="6">
        <v>25</v>
      </c>
      <c r="Q15" s="6">
        <v>15</v>
      </c>
      <c r="R15" s="6">
        <v>5</v>
      </c>
    </row>
    <row r="16" spans="1:18" ht="11.25" customHeight="1">
      <c r="A16" s="2" t="s">
        <v>120</v>
      </c>
      <c r="B16" s="20">
        <f aca="true" t="shared" si="1" ref="B16:R16">SUM(B14:B15)</f>
        <v>255</v>
      </c>
      <c r="C16" s="20">
        <f t="shared" si="1"/>
        <v>320</v>
      </c>
      <c r="D16" s="20">
        <f t="shared" si="1"/>
        <v>250</v>
      </c>
      <c r="E16" s="20">
        <f t="shared" si="1"/>
        <v>235</v>
      </c>
      <c r="F16" s="20">
        <f t="shared" si="1"/>
        <v>240</v>
      </c>
      <c r="G16" s="20">
        <f t="shared" si="1"/>
        <v>125</v>
      </c>
      <c r="H16" s="20">
        <f t="shared" si="1"/>
        <v>310</v>
      </c>
      <c r="I16" s="20">
        <f t="shared" si="1"/>
        <v>310</v>
      </c>
      <c r="J16" s="20">
        <f t="shared" si="1"/>
        <v>310</v>
      </c>
      <c r="K16" s="20">
        <f t="shared" si="1"/>
        <v>230</v>
      </c>
      <c r="L16" s="20">
        <f t="shared" si="1"/>
        <v>225</v>
      </c>
      <c r="M16" s="20">
        <f t="shared" si="1"/>
        <v>170</v>
      </c>
      <c r="N16" s="20">
        <f t="shared" si="1"/>
        <v>195</v>
      </c>
      <c r="O16" s="20">
        <f t="shared" si="1"/>
        <v>175</v>
      </c>
      <c r="P16" s="20">
        <f t="shared" si="1"/>
        <v>275</v>
      </c>
      <c r="Q16" s="20">
        <f t="shared" si="1"/>
        <v>180</v>
      </c>
      <c r="R16" s="20">
        <f t="shared" si="1"/>
        <v>150</v>
      </c>
    </row>
    <row r="17" spans="1:18" ht="11.25" customHeight="1">
      <c r="A17" s="2" t="s">
        <v>121</v>
      </c>
      <c r="B17" s="20">
        <f aca="true" t="shared" si="2" ref="B17:R17">RANK(B16,$B$16:$R$16)</f>
        <v>6</v>
      </c>
      <c r="C17" s="20">
        <f t="shared" si="2"/>
        <v>1</v>
      </c>
      <c r="D17" s="20">
        <f t="shared" si="2"/>
        <v>7</v>
      </c>
      <c r="E17" s="20">
        <f t="shared" si="2"/>
        <v>9</v>
      </c>
      <c r="F17" s="20">
        <f t="shared" si="2"/>
        <v>8</v>
      </c>
      <c r="G17" s="20">
        <f t="shared" si="2"/>
        <v>17</v>
      </c>
      <c r="H17" s="20">
        <f t="shared" si="2"/>
        <v>2</v>
      </c>
      <c r="I17" s="20">
        <f t="shared" si="2"/>
        <v>2</v>
      </c>
      <c r="J17" s="20">
        <f t="shared" si="2"/>
        <v>2</v>
      </c>
      <c r="K17" s="20">
        <f t="shared" si="2"/>
        <v>10</v>
      </c>
      <c r="L17" s="20">
        <f t="shared" si="2"/>
        <v>11</v>
      </c>
      <c r="M17" s="20">
        <f t="shared" si="2"/>
        <v>15</v>
      </c>
      <c r="N17" s="20">
        <f t="shared" si="2"/>
        <v>12</v>
      </c>
      <c r="O17" s="20">
        <f t="shared" si="2"/>
        <v>14</v>
      </c>
      <c r="P17" s="20">
        <f t="shared" si="2"/>
        <v>5</v>
      </c>
      <c r="Q17" s="20">
        <f t="shared" si="2"/>
        <v>13</v>
      </c>
      <c r="R17" s="20">
        <f t="shared" si="2"/>
        <v>16</v>
      </c>
    </row>
    <row r="18" ht="11.25" customHeight="1"/>
    <row r="19" spans="1:21" s="1" customFormat="1" ht="11.25" customHeight="1" hidden="1">
      <c r="A19" s="1" t="s">
        <v>27</v>
      </c>
      <c r="B19" s="29" t="s">
        <v>26</v>
      </c>
      <c r="C19" s="43" t="s">
        <v>69</v>
      </c>
      <c r="D19" s="29" t="s">
        <v>26</v>
      </c>
      <c r="E19" s="43" t="s">
        <v>69</v>
      </c>
      <c r="F19" s="29" t="s">
        <v>26</v>
      </c>
      <c r="G19" s="43" t="s">
        <v>69</v>
      </c>
      <c r="H19" s="29" t="s">
        <v>26</v>
      </c>
      <c r="I19" s="43" t="s">
        <v>69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 hidden="1">
      <c r="A20" s="40" t="s">
        <v>8</v>
      </c>
      <c r="B20" s="6">
        <v>3</v>
      </c>
      <c r="C20" s="6">
        <v>2</v>
      </c>
      <c r="D20" s="6">
        <v>3</v>
      </c>
      <c r="E20" s="6">
        <v>2</v>
      </c>
      <c r="F20" s="6">
        <v>3</v>
      </c>
      <c r="G20" s="6">
        <v>2</v>
      </c>
      <c r="H20" s="6">
        <v>3</v>
      </c>
      <c r="I20" s="6">
        <v>2</v>
      </c>
      <c r="J20" s="6">
        <v>3</v>
      </c>
      <c r="K20" s="6">
        <v>3</v>
      </c>
      <c r="L20" s="40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 hidden="1">
      <c r="A21" s="40" t="s">
        <v>11</v>
      </c>
      <c r="B21" s="6">
        <v>4</v>
      </c>
      <c r="C21" s="6">
        <v>3</v>
      </c>
      <c r="D21" s="6">
        <v>4</v>
      </c>
      <c r="E21" s="6">
        <v>3</v>
      </c>
      <c r="F21" s="6">
        <v>4</v>
      </c>
      <c r="G21" s="6">
        <v>3</v>
      </c>
      <c r="H21" s="6">
        <v>4</v>
      </c>
      <c r="I21" s="6">
        <v>3</v>
      </c>
      <c r="J21" s="6">
        <v>4</v>
      </c>
      <c r="K21" s="6">
        <v>4</v>
      </c>
      <c r="L21" s="40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 hidden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40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 hidden="1">
      <c r="A23" s="40" t="s">
        <v>13</v>
      </c>
      <c r="B23" s="6">
        <v>2</v>
      </c>
      <c r="C23" s="6">
        <v>3</v>
      </c>
      <c r="D23" s="6">
        <v>2</v>
      </c>
      <c r="E23" s="6">
        <v>3</v>
      </c>
      <c r="F23" s="6">
        <v>2</v>
      </c>
      <c r="G23" s="6">
        <v>3</v>
      </c>
      <c r="H23" s="6">
        <v>2</v>
      </c>
      <c r="I23" s="6">
        <v>3</v>
      </c>
      <c r="J23" s="6">
        <v>2</v>
      </c>
      <c r="K23" s="6">
        <v>2</v>
      </c>
      <c r="L23" s="40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 hidden="1">
      <c r="A24" s="40"/>
      <c r="B24" s="54" t="s">
        <v>93</v>
      </c>
      <c r="C24" s="53" t="s">
        <v>92</v>
      </c>
      <c r="D24" s="54" t="s">
        <v>93</v>
      </c>
      <c r="E24" s="54" t="s">
        <v>93</v>
      </c>
      <c r="F24" s="53" t="s">
        <v>92</v>
      </c>
      <c r="G24" s="54" t="s">
        <v>93</v>
      </c>
      <c r="H24" s="54" t="s">
        <v>93</v>
      </c>
      <c r="I24" s="54" t="s">
        <v>93</v>
      </c>
      <c r="J24" s="54" t="s">
        <v>93</v>
      </c>
      <c r="K24" s="53" t="s">
        <v>92</v>
      </c>
      <c r="L24" s="54" t="s">
        <v>93</v>
      </c>
      <c r="M24" s="54" t="s">
        <v>93</v>
      </c>
      <c r="N24" s="54" t="s">
        <v>93</v>
      </c>
      <c r="O24" s="53" t="s">
        <v>92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 hidden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40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 hidden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40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 hidden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40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 hidden="1">
      <c r="A28" s="40" t="s">
        <v>102</v>
      </c>
      <c r="B28" s="6">
        <v>3</v>
      </c>
      <c r="C28" s="6">
        <v>4</v>
      </c>
      <c r="D28" s="6">
        <v>3</v>
      </c>
      <c r="E28" s="6">
        <v>3</v>
      </c>
      <c r="F28" s="6">
        <v>4</v>
      </c>
      <c r="G28" s="6">
        <v>3</v>
      </c>
      <c r="H28" s="6">
        <v>3</v>
      </c>
      <c r="I28" s="6">
        <v>3</v>
      </c>
      <c r="J28" s="6">
        <v>3</v>
      </c>
      <c r="K28" s="6">
        <v>4</v>
      </c>
      <c r="L28" s="40">
        <v>3</v>
      </c>
      <c r="M28" s="6">
        <v>3</v>
      </c>
      <c r="N28" s="6">
        <v>3</v>
      </c>
      <c r="O28" s="6">
        <v>4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 hidden="1">
      <c r="A29" s="40"/>
      <c r="B29" s="65" t="s">
        <v>114</v>
      </c>
      <c r="C29" s="56" t="s">
        <v>113</v>
      </c>
      <c r="D29" s="56" t="s">
        <v>113</v>
      </c>
      <c r="E29" s="56" t="s">
        <v>113</v>
      </c>
      <c r="F29" s="56" t="s">
        <v>113</v>
      </c>
      <c r="G29" s="56" t="s">
        <v>113</v>
      </c>
      <c r="H29" s="65" t="s">
        <v>114</v>
      </c>
      <c r="I29" s="65" t="s">
        <v>114</v>
      </c>
      <c r="J29" s="56" t="s">
        <v>113</v>
      </c>
      <c r="K29" s="65" t="s">
        <v>114</v>
      </c>
      <c r="L29" s="56" t="s">
        <v>113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 hidden="1">
      <c r="A30" s="40" t="s">
        <v>109</v>
      </c>
      <c r="B30" s="6">
        <v>2</v>
      </c>
      <c r="C30" s="6">
        <v>4</v>
      </c>
      <c r="D30" s="6">
        <v>4</v>
      </c>
      <c r="E30" s="6">
        <v>4</v>
      </c>
      <c r="F30" s="6">
        <v>4</v>
      </c>
      <c r="G30" s="6">
        <v>4</v>
      </c>
      <c r="H30" s="6">
        <v>2</v>
      </c>
      <c r="I30" s="6">
        <v>2</v>
      </c>
      <c r="J30" s="6">
        <v>4</v>
      </c>
      <c r="K30" s="6">
        <v>2</v>
      </c>
      <c r="L30" s="40">
        <v>4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 hidden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40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 hidden="1">
      <c r="A32" s="40" t="s">
        <v>111</v>
      </c>
      <c r="B32" s="6">
        <v>2</v>
      </c>
      <c r="C32" s="6">
        <v>3</v>
      </c>
      <c r="D32" s="6">
        <v>3</v>
      </c>
      <c r="E32" s="6">
        <v>3</v>
      </c>
      <c r="F32" s="6">
        <v>3</v>
      </c>
      <c r="G32" s="6">
        <v>3</v>
      </c>
      <c r="H32" s="6">
        <v>2</v>
      </c>
      <c r="I32" s="6">
        <v>2</v>
      </c>
      <c r="J32" s="6">
        <v>3</v>
      </c>
      <c r="K32" s="6">
        <v>2</v>
      </c>
      <c r="L32" s="40">
        <v>3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 hidden="1">
      <c r="A33" s="40" t="s">
        <v>112</v>
      </c>
      <c r="B33" s="6">
        <v>0</v>
      </c>
      <c r="C33" s="6">
        <v>3</v>
      </c>
      <c r="D33" s="6">
        <v>3</v>
      </c>
      <c r="E33" s="6">
        <v>3</v>
      </c>
      <c r="F33" s="6">
        <v>3</v>
      </c>
      <c r="G33" s="6">
        <v>3</v>
      </c>
      <c r="H33" s="6">
        <v>0</v>
      </c>
      <c r="I33" s="6">
        <v>0</v>
      </c>
      <c r="J33" s="6">
        <v>3</v>
      </c>
      <c r="K33" s="6">
        <v>0</v>
      </c>
      <c r="L33" s="40">
        <v>3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 hidden="1">
      <c r="A34" s="40"/>
      <c r="B34" s="72" t="s">
        <v>133</v>
      </c>
      <c r="C34" s="78" t="s">
        <v>141</v>
      </c>
      <c r="D34" s="72" t="s">
        <v>133</v>
      </c>
      <c r="E34" s="78" t="s">
        <v>141</v>
      </c>
      <c r="F34" s="72" t="s">
        <v>133</v>
      </c>
      <c r="G34" s="72" t="s">
        <v>133</v>
      </c>
      <c r="H34" s="72" t="s">
        <v>133</v>
      </c>
      <c r="I34" s="78" t="s">
        <v>141</v>
      </c>
      <c r="J34" s="78" t="s">
        <v>141</v>
      </c>
      <c r="K34" s="72" t="s">
        <v>133</v>
      </c>
      <c r="L34" s="72" t="s">
        <v>133</v>
      </c>
      <c r="M34" s="78" t="s">
        <v>141</v>
      </c>
      <c r="N34" s="72" t="s">
        <v>133</v>
      </c>
      <c r="O34" s="78" t="s">
        <v>141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 hidden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40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 hidden="1">
      <c r="A36" s="40" t="s">
        <v>129</v>
      </c>
      <c r="B36" s="6">
        <v>5</v>
      </c>
      <c r="C36" s="6">
        <v>3</v>
      </c>
      <c r="D36" s="6">
        <v>5</v>
      </c>
      <c r="E36" s="6">
        <v>3</v>
      </c>
      <c r="F36" s="6">
        <v>5</v>
      </c>
      <c r="G36" s="6">
        <v>5</v>
      </c>
      <c r="H36" s="6">
        <v>5</v>
      </c>
      <c r="I36" s="6">
        <v>3</v>
      </c>
      <c r="J36" s="6">
        <v>3</v>
      </c>
      <c r="K36" s="6">
        <v>5</v>
      </c>
      <c r="L36" s="40">
        <v>5</v>
      </c>
      <c r="M36" s="6">
        <v>3</v>
      </c>
      <c r="N36" s="6">
        <v>5</v>
      </c>
      <c r="O36" s="6">
        <v>3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 hidden="1">
      <c r="A37" s="40" t="s">
        <v>130</v>
      </c>
      <c r="B37" s="6">
        <v>1</v>
      </c>
      <c r="C37" s="6">
        <v>0</v>
      </c>
      <c r="D37" s="6">
        <v>1</v>
      </c>
      <c r="E37" s="6">
        <v>0</v>
      </c>
      <c r="F37" s="6">
        <v>1</v>
      </c>
      <c r="G37" s="6">
        <v>1</v>
      </c>
      <c r="H37" s="6">
        <v>1</v>
      </c>
      <c r="I37" s="6">
        <v>0</v>
      </c>
      <c r="J37" s="6">
        <v>0</v>
      </c>
      <c r="K37" s="6">
        <v>1</v>
      </c>
      <c r="L37" s="40">
        <v>1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 hidden="1">
      <c r="A38" s="40" t="s">
        <v>131</v>
      </c>
      <c r="B38" s="6">
        <v>2</v>
      </c>
      <c r="C38" s="6">
        <v>0</v>
      </c>
      <c r="D38" s="6">
        <v>2</v>
      </c>
      <c r="E38" s="6">
        <v>0</v>
      </c>
      <c r="F38" s="6">
        <v>2</v>
      </c>
      <c r="G38" s="6">
        <v>2</v>
      </c>
      <c r="H38" s="6">
        <v>2</v>
      </c>
      <c r="I38" s="6">
        <v>0</v>
      </c>
      <c r="J38" s="6">
        <v>0</v>
      </c>
      <c r="K38" s="6">
        <v>2</v>
      </c>
      <c r="L38" s="40">
        <v>2</v>
      </c>
      <c r="M38" s="6">
        <v>0</v>
      </c>
      <c r="N38" s="6">
        <v>2</v>
      </c>
      <c r="O38" s="6">
        <v>0</v>
      </c>
      <c r="P38" s="6">
        <v>0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 hidden="1">
      <c r="A39" s="40"/>
      <c r="B39" s="43" t="s">
        <v>69</v>
      </c>
      <c r="C39" s="53" t="s">
        <v>92</v>
      </c>
      <c r="D39" s="91" t="s">
        <v>159</v>
      </c>
      <c r="E39" s="53" t="s">
        <v>92</v>
      </c>
      <c r="F39" s="56" t="s">
        <v>113</v>
      </c>
      <c r="G39" s="56" t="s">
        <v>113</v>
      </c>
      <c r="H39" s="43" t="s">
        <v>69</v>
      </c>
      <c r="I39" s="56" t="s">
        <v>113</v>
      </c>
      <c r="J39" s="68" t="s">
        <v>147</v>
      </c>
      <c r="K39" s="56" t="s">
        <v>113</v>
      </c>
      <c r="L39" s="56" t="s">
        <v>113</v>
      </c>
      <c r="M39" s="56" t="s">
        <v>113</v>
      </c>
      <c r="N39" s="56" t="s">
        <v>113</v>
      </c>
      <c r="O39" s="47"/>
      <c r="P39" s="47"/>
      <c r="Q39" s="47"/>
      <c r="R39" s="47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 hidden="1">
      <c r="A40" s="40"/>
      <c r="B40" s="92" t="s">
        <v>163</v>
      </c>
      <c r="C40" s="90" t="s">
        <v>155</v>
      </c>
      <c r="D40" s="72" t="s">
        <v>133</v>
      </c>
      <c r="E40" s="68" t="s">
        <v>147</v>
      </c>
      <c r="F40" s="91" t="s">
        <v>159</v>
      </c>
      <c r="G40" s="68" t="s">
        <v>147</v>
      </c>
      <c r="H40" s="87" t="s">
        <v>166</v>
      </c>
      <c r="I40" s="68" t="s">
        <v>147</v>
      </c>
      <c r="J40" s="91" t="s">
        <v>159</v>
      </c>
      <c r="K40" s="43" t="s">
        <v>69</v>
      </c>
      <c r="L40" s="68" t="s">
        <v>147</v>
      </c>
      <c r="M40" s="94" t="s">
        <v>165</v>
      </c>
      <c r="N40" s="43" t="s">
        <v>69</v>
      </c>
      <c r="O40" s="47"/>
      <c r="P40" s="47"/>
      <c r="Q40" s="47"/>
      <c r="R40" s="47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 hidden="1">
      <c r="A41" s="40" t="s">
        <v>132</v>
      </c>
      <c r="B41" s="41">
        <f>TRUNC((320+246)/75)</f>
        <v>7</v>
      </c>
      <c r="C41" s="41">
        <f>TRUNC((99+345)/75)</f>
        <v>5</v>
      </c>
      <c r="D41" s="41">
        <f>TRUNC((176+356)/75)</f>
        <v>7</v>
      </c>
      <c r="E41" s="41">
        <f>TRUNC((99+300)/75)</f>
        <v>5</v>
      </c>
      <c r="F41" s="41">
        <f>TRUNC((152+176)/75)</f>
        <v>4</v>
      </c>
      <c r="G41" s="41">
        <f>TRUNC((152+300)/75)</f>
        <v>6</v>
      </c>
      <c r="H41" s="41">
        <f>TRUNC((320+157)/75)</f>
        <v>6</v>
      </c>
      <c r="I41" s="41">
        <f>TRUNC((152+300)/75)</f>
        <v>6</v>
      </c>
      <c r="J41" s="41">
        <f>TRUNC((300+176)/75)</f>
        <v>6</v>
      </c>
      <c r="K41" s="41">
        <f>TRUNC((152+320)/75)</f>
        <v>6</v>
      </c>
      <c r="L41" s="41">
        <f>TRUNC((152+300)/75)</f>
        <v>6</v>
      </c>
      <c r="M41" s="41">
        <f>TRUNC((152+251)/75)</f>
        <v>5</v>
      </c>
      <c r="N41" s="41">
        <f>TRUNC((152+320)/75)</f>
        <v>6</v>
      </c>
      <c r="O41" s="41">
        <f>TRUNC((1+1)/75)</f>
        <v>0</v>
      </c>
      <c r="P41" s="41">
        <f>TRUNC((1+1)/75)</f>
        <v>0</v>
      </c>
      <c r="Q41" s="41">
        <f>TRUNC((1+1)/75)</f>
        <v>0</v>
      </c>
      <c r="R41" s="41">
        <f>TRUNC((1+1)/75)</f>
        <v>0</v>
      </c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 hidden="1">
      <c r="A42" s="40"/>
      <c r="L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 hidden="1">
      <c r="A43" s="1" t="s">
        <v>28</v>
      </c>
      <c r="B43" s="42" t="s">
        <v>68</v>
      </c>
      <c r="C43" s="42" t="s">
        <v>68</v>
      </c>
      <c r="D43" s="37" t="s">
        <v>48</v>
      </c>
      <c r="E43" s="42" t="s">
        <v>68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 hidden="1">
      <c r="A44" s="6" t="s">
        <v>8</v>
      </c>
      <c r="B44" s="6">
        <v>0</v>
      </c>
      <c r="C44" s="6">
        <v>0</v>
      </c>
      <c r="D44" s="6">
        <v>1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40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 hidden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40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 hidden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40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 hidden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40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 hidden="1">
      <c r="A48" s="40"/>
      <c r="B48" s="57" t="s">
        <v>96</v>
      </c>
      <c r="C48" s="56" t="s">
        <v>95</v>
      </c>
      <c r="D48" s="57" t="s">
        <v>96</v>
      </c>
      <c r="E48" s="57" t="s">
        <v>96</v>
      </c>
      <c r="F48" s="57" t="s">
        <v>96</v>
      </c>
      <c r="G48" s="57" t="s">
        <v>96</v>
      </c>
      <c r="H48" s="56" t="s">
        <v>95</v>
      </c>
      <c r="I48" s="57" t="s">
        <v>96</v>
      </c>
      <c r="J48" s="57" t="s">
        <v>96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 hidden="1">
      <c r="A49" s="40" t="s">
        <v>85</v>
      </c>
      <c r="B49" s="6">
        <v>2</v>
      </c>
      <c r="C49" s="6">
        <v>0</v>
      </c>
      <c r="D49" s="6">
        <v>2</v>
      </c>
      <c r="E49" s="6">
        <v>2</v>
      </c>
      <c r="F49" s="6">
        <v>2</v>
      </c>
      <c r="G49" s="6">
        <v>2</v>
      </c>
      <c r="H49" s="6">
        <v>0</v>
      </c>
      <c r="I49" s="6">
        <v>2</v>
      </c>
      <c r="J49" s="6">
        <v>2</v>
      </c>
      <c r="K49" s="6">
        <v>2</v>
      </c>
      <c r="L49" s="40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 hidden="1">
      <c r="A50" s="40" t="s">
        <v>87</v>
      </c>
      <c r="B50" s="6">
        <v>1</v>
      </c>
      <c r="C50" s="6" t="s">
        <v>99</v>
      </c>
      <c r="D50" s="6">
        <v>1</v>
      </c>
      <c r="E50" s="6">
        <v>1</v>
      </c>
      <c r="F50" s="6">
        <v>1</v>
      </c>
      <c r="G50" s="6">
        <v>1</v>
      </c>
      <c r="H50" s="6" t="s">
        <v>99</v>
      </c>
      <c r="I50" s="6">
        <v>1</v>
      </c>
      <c r="J50" s="6">
        <v>1</v>
      </c>
      <c r="K50" s="6">
        <v>1</v>
      </c>
      <c r="L50" s="40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 hidden="1">
      <c r="A51" s="40" t="s">
        <v>101</v>
      </c>
      <c r="B51" s="6">
        <v>3</v>
      </c>
      <c r="C51" s="6">
        <v>0</v>
      </c>
      <c r="D51" s="6">
        <v>3</v>
      </c>
      <c r="E51" s="6">
        <v>3</v>
      </c>
      <c r="F51" s="6">
        <v>3</v>
      </c>
      <c r="G51" s="6">
        <v>3</v>
      </c>
      <c r="H51" s="6">
        <v>0</v>
      </c>
      <c r="I51" s="6">
        <v>3</v>
      </c>
      <c r="J51" s="6">
        <v>3</v>
      </c>
      <c r="K51" s="6">
        <v>3</v>
      </c>
      <c r="L51" s="40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 hidden="1">
      <c r="A52" s="40" t="s">
        <v>102</v>
      </c>
      <c r="B52" s="6">
        <v>2</v>
      </c>
      <c r="C52" s="6">
        <v>1</v>
      </c>
      <c r="D52" s="6">
        <v>2</v>
      </c>
      <c r="E52" s="6">
        <v>2</v>
      </c>
      <c r="F52" s="6">
        <v>2</v>
      </c>
      <c r="G52" s="6">
        <v>2</v>
      </c>
      <c r="H52" s="6">
        <v>1</v>
      </c>
      <c r="I52" s="6">
        <v>2</v>
      </c>
      <c r="J52" s="6">
        <v>2</v>
      </c>
      <c r="K52" s="6">
        <v>2</v>
      </c>
      <c r="L52" s="40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 hidden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6" t="s">
        <v>115</v>
      </c>
      <c r="K53" s="67" t="s">
        <v>116</v>
      </c>
      <c r="L53" s="67" t="s">
        <v>116</v>
      </c>
      <c r="M53" s="66" t="s">
        <v>115</v>
      </c>
      <c r="N53" s="66" t="s">
        <v>115</v>
      </c>
      <c r="O53" s="67" t="s">
        <v>116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 hidden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8</v>
      </c>
      <c r="K54" s="6">
        <v>1</v>
      </c>
      <c r="L54" s="40">
        <v>1</v>
      </c>
      <c r="M54" s="6">
        <v>8</v>
      </c>
      <c r="N54" s="6">
        <v>8</v>
      </c>
      <c r="O54" s="6">
        <v>1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 hidden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1</v>
      </c>
      <c r="K55" s="6">
        <v>3</v>
      </c>
      <c r="L55" s="40">
        <v>3</v>
      </c>
      <c r="M55" s="6">
        <v>1</v>
      </c>
      <c r="N55" s="6">
        <v>1</v>
      </c>
      <c r="O55" s="6">
        <v>3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 hidden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0</v>
      </c>
      <c r="K56" s="6">
        <v>1</v>
      </c>
      <c r="L56" s="40">
        <v>1</v>
      </c>
      <c r="M56" s="6">
        <v>0</v>
      </c>
      <c r="N56" s="6">
        <v>0</v>
      </c>
      <c r="O56" s="6">
        <v>1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 hidden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0</v>
      </c>
      <c r="K57" s="6">
        <v>2</v>
      </c>
      <c r="L57" s="40">
        <v>2</v>
      </c>
      <c r="M57" s="6">
        <v>0</v>
      </c>
      <c r="N57" s="6">
        <v>0</v>
      </c>
      <c r="O57" s="6">
        <v>2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 hidden="1">
      <c r="A58" s="40"/>
      <c r="B58" s="66" t="s">
        <v>115</v>
      </c>
      <c r="C58" s="78" t="s">
        <v>141</v>
      </c>
      <c r="D58" s="66" t="s">
        <v>115</v>
      </c>
      <c r="E58" s="66" t="s">
        <v>115</v>
      </c>
      <c r="F58" s="78" t="s">
        <v>141</v>
      </c>
      <c r="G58" s="66" t="s">
        <v>115</v>
      </c>
      <c r="H58" s="78" t="s">
        <v>141</v>
      </c>
      <c r="I58" s="78" t="s">
        <v>141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66" t="s">
        <v>115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 hidden="1">
      <c r="A59" s="40" t="s">
        <v>128</v>
      </c>
      <c r="B59" s="6">
        <v>3</v>
      </c>
      <c r="C59" s="6">
        <v>0</v>
      </c>
      <c r="D59" s="6">
        <v>3</v>
      </c>
      <c r="E59" s="6">
        <v>3</v>
      </c>
      <c r="F59" s="6">
        <v>0</v>
      </c>
      <c r="G59" s="6">
        <v>3</v>
      </c>
      <c r="H59" s="6">
        <v>0</v>
      </c>
      <c r="I59" s="6">
        <v>0</v>
      </c>
      <c r="J59" s="6">
        <v>0</v>
      </c>
      <c r="K59" s="6">
        <v>0</v>
      </c>
      <c r="L59" s="40">
        <v>0</v>
      </c>
      <c r="M59" s="6">
        <v>3</v>
      </c>
      <c r="N59" s="6">
        <v>3</v>
      </c>
      <c r="O59" s="6">
        <v>3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 hidden="1">
      <c r="A60" s="40" t="s">
        <v>129</v>
      </c>
      <c r="B60" s="6">
        <v>0</v>
      </c>
      <c r="C60" s="6">
        <v>2</v>
      </c>
      <c r="D60" s="6">
        <v>0</v>
      </c>
      <c r="E60" s="6">
        <v>0</v>
      </c>
      <c r="F60" s="6">
        <v>2</v>
      </c>
      <c r="G60" s="6">
        <v>0</v>
      </c>
      <c r="H60" s="6">
        <v>2</v>
      </c>
      <c r="I60" s="6">
        <v>2</v>
      </c>
      <c r="J60" s="6">
        <v>2</v>
      </c>
      <c r="K60" s="6">
        <v>2</v>
      </c>
      <c r="L60" s="40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 hidden="1">
      <c r="A61" s="40" t="s">
        <v>130</v>
      </c>
      <c r="B61" s="6">
        <v>2</v>
      </c>
      <c r="C61" s="6">
        <v>1</v>
      </c>
      <c r="D61" s="6">
        <v>2</v>
      </c>
      <c r="E61" s="6">
        <v>2</v>
      </c>
      <c r="F61" s="6">
        <v>1</v>
      </c>
      <c r="G61" s="6">
        <v>2</v>
      </c>
      <c r="H61" s="6">
        <v>1</v>
      </c>
      <c r="I61" s="6">
        <v>1</v>
      </c>
      <c r="J61" s="6">
        <v>1</v>
      </c>
      <c r="K61" s="6">
        <v>1</v>
      </c>
      <c r="L61" s="40">
        <v>1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 hidden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40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 hidden="1">
      <c r="A63" s="40"/>
      <c r="B63" s="66" t="s">
        <v>115</v>
      </c>
      <c r="C63" s="66" t="s">
        <v>115</v>
      </c>
      <c r="D63" s="56" t="s">
        <v>95</v>
      </c>
      <c r="E63" s="87" t="s">
        <v>148</v>
      </c>
      <c r="F63" s="90" t="s">
        <v>164</v>
      </c>
      <c r="G63" s="89" t="s">
        <v>152</v>
      </c>
      <c r="H63" s="66" t="s">
        <v>115</v>
      </c>
      <c r="I63" s="90" t="s">
        <v>164</v>
      </c>
      <c r="J63" s="42" t="s">
        <v>68</v>
      </c>
      <c r="K63" s="66" t="s">
        <v>115</v>
      </c>
      <c r="L63" s="89" t="s">
        <v>152</v>
      </c>
      <c r="M63" s="90" t="s">
        <v>164</v>
      </c>
      <c r="N63" s="66" t="s">
        <v>115</v>
      </c>
      <c r="O63" s="47"/>
      <c r="P63" s="47"/>
      <c r="Q63" s="47"/>
      <c r="R63" s="47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 hidden="1">
      <c r="A64" s="40"/>
      <c r="B64" s="56" t="s">
        <v>95</v>
      </c>
      <c r="C64" s="53" t="s">
        <v>156</v>
      </c>
      <c r="D64" s="42" t="s">
        <v>68</v>
      </c>
      <c r="E64" s="52" t="s">
        <v>149</v>
      </c>
      <c r="F64" s="56" t="s">
        <v>95</v>
      </c>
      <c r="G64" s="56" t="s">
        <v>95</v>
      </c>
      <c r="H64" s="23" t="s">
        <v>167</v>
      </c>
      <c r="I64" s="42" t="s">
        <v>68</v>
      </c>
      <c r="J64" s="53" t="s">
        <v>156</v>
      </c>
      <c r="K64" s="89" t="s">
        <v>152</v>
      </c>
      <c r="L64" s="56" t="s">
        <v>95</v>
      </c>
      <c r="M64" s="87" t="s">
        <v>148</v>
      </c>
      <c r="N64" s="56" t="s">
        <v>95</v>
      </c>
      <c r="O64" s="47"/>
      <c r="P64" s="47"/>
      <c r="Q64" s="47"/>
      <c r="R64" s="47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 hidden="1">
      <c r="A65" s="40" t="s">
        <v>132</v>
      </c>
      <c r="B65" s="41">
        <f>TRUNC((36+128)/33.3)</f>
        <v>4</v>
      </c>
      <c r="C65" s="41">
        <f>TRUNC((36+57)/33.3)</f>
        <v>2</v>
      </c>
      <c r="D65" s="41">
        <f>TRUNC((128+56)/33.3)</f>
        <v>5</v>
      </c>
      <c r="E65" s="41">
        <f>TRUNC((45+29)/33.3)</f>
        <v>2</v>
      </c>
      <c r="F65" s="41">
        <f>TRUNC((42+128)/33.3)</f>
        <v>5</v>
      </c>
      <c r="G65" s="41">
        <f>TRUNC((104+128)/33.3)</f>
        <v>6</v>
      </c>
      <c r="H65" s="41">
        <f>TRUNC((36+69)/33.3)</f>
        <v>3</v>
      </c>
      <c r="I65" s="41">
        <f>TRUNC((42+56)/33.3)</f>
        <v>2</v>
      </c>
      <c r="J65" s="41">
        <f>TRUNC((56+57)/33.3)</f>
        <v>3</v>
      </c>
      <c r="K65" s="41">
        <f>TRUNC((36+104)/33.3)</f>
        <v>4</v>
      </c>
      <c r="L65" s="41">
        <f>TRUNC((104+128)/33.3)</f>
        <v>6</v>
      </c>
      <c r="M65" s="41">
        <f>TRUNC((42+45)/33.3)</f>
        <v>2</v>
      </c>
      <c r="N65" s="41">
        <f>TRUNC((36+128)/33.3)</f>
        <v>4</v>
      </c>
      <c r="O65" s="41">
        <f>TRUNC((1+1)/33.3)</f>
        <v>0</v>
      </c>
      <c r="P65" s="41">
        <f>TRUNC((1+1)/33.3)</f>
        <v>0</v>
      </c>
      <c r="Q65" s="41">
        <f>TRUNC((1+1)/33.3)</f>
        <v>0</v>
      </c>
      <c r="R65" s="41">
        <f>TRUNC((1+1)/33.3)</f>
        <v>0</v>
      </c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 hidden="1">
      <c r="A66" s="40"/>
      <c r="L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 hidden="1">
      <c r="A67" s="1" t="s">
        <v>79</v>
      </c>
      <c r="B67" s="23" t="s">
        <v>32</v>
      </c>
      <c r="C67" s="23" t="s">
        <v>32</v>
      </c>
      <c r="D67" s="23" t="s">
        <v>32</v>
      </c>
      <c r="E67" s="23" t="s">
        <v>32</v>
      </c>
      <c r="F67" s="23" t="s">
        <v>32</v>
      </c>
      <c r="G67" s="23" t="s">
        <v>32</v>
      </c>
      <c r="H67" s="22" t="s">
        <v>67</v>
      </c>
      <c r="I67" s="22" t="s">
        <v>67</v>
      </c>
      <c r="J67" s="22" t="s">
        <v>67</v>
      </c>
      <c r="K67" s="22" t="s">
        <v>67</v>
      </c>
      <c r="L67" s="23" t="s">
        <v>32</v>
      </c>
      <c r="M67" s="22" t="s">
        <v>67</v>
      </c>
      <c r="N67" s="22" t="s">
        <v>67</v>
      </c>
      <c r="O67" s="23" t="s">
        <v>32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 hidden="1">
      <c r="A68" s="6" t="s">
        <v>8</v>
      </c>
      <c r="B68" s="6">
        <v>3</v>
      </c>
      <c r="C68" s="6">
        <v>3</v>
      </c>
      <c r="D68" s="6">
        <v>3</v>
      </c>
      <c r="E68" s="40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6">
        <v>3</v>
      </c>
      <c r="L68" s="40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 hidden="1">
      <c r="A69" s="40" t="s">
        <v>11</v>
      </c>
      <c r="B69" s="6">
        <v>8</v>
      </c>
      <c r="C69" s="6">
        <v>8</v>
      </c>
      <c r="D69" s="6">
        <v>8</v>
      </c>
      <c r="E69" s="40">
        <v>8</v>
      </c>
      <c r="F69" s="6">
        <v>8</v>
      </c>
      <c r="G69" s="6">
        <v>8</v>
      </c>
      <c r="H69" s="6">
        <v>3</v>
      </c>
      <c r="I69" s="6">
        <v>3</v>
      </c>
      <c r="J69" s="6">
        <v>3</v>
      </c>
      <c r="K69" s="6">
        <v>3</v>
      </c>
      <c r="L69" s="40">
        <v>8</v>
      </c>
      <c r="M69" s="6">
        <v>3</v>
      </c>
      <c r="N69" s="6">
        <v>3</v>
      </c>
      <c r="O69" s="6">
        <v>8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 hidden="1">
      <c r="A70" s="40" t="s">
        <v>12</v>
      </c>
      <c r="B70" s="6">
        <v>5</v>
      </c>
      <c r="C70" s="6">
        <v>5</v>
      </c>
      <c r="D70" s="6">
        <v>5</v>
      </c>
      <c r="E70" s="40">
        <v>5</v>
      </c>
      <c r="F70" s="6">
        <v>5</v>
      </c>
      <c r="G70" s="6">
        <v>5</v>
      </c>
      <c r="H70" s="6">
        <v>2</v>
      </c>
      <c r="I70" s="6">
        <v>2</v>
      </c>
      <c r="J70" s="6">
        <v>2</v>
      </c>
      <c r="K70" s="6">
        <v>2</v>
      </c>
      <c r="L70" s="40">
        <v>5</v>
      </c>
      <c r="M70" s="6">
        <v>2</v>
      </c>
      <c r="N70" s="6">
        <v>2</v>
      </c>
      <c r="O70" s="6">
        <v>5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 hidden="1">
      <c r="A71" s="40" t="s">
        <v>13</v>
      </c>
      <c r="B71" s="6">
        <v>2</v>
      </c>
      <c r="C71" s="6">
        <v>2</v>
      </c>
      <c r="D71" s="6">
        <v>2</v>
      </c>
      <c r="E71" s="40">
        <v>2</v>
      </c>
      <c r="F71" s="6">
        <v>2</v>
      </c>
      <c r="G71" s="6">
        <v>2</v>
      </c>
      <c r="H71" s="6">
        <v>0</v>
      </c>
      <c r="I71" s="6">
        <v>0</v>
      </c>
      <c r="J71" s="6">
        <v>0</v>
      </c>
      <c r="K71" s="6">
        <v>0</v>
      </c>
      <c r="L71" s="40">
        <v>2</v>
      </c>
      <c r="M71" s="6">
        <v>0</v>
      </c>
      <c r="N71" s="6">
        <v>0</v>
      </c>
      <c r="O71" s="6">
        <v>2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 hidden="1">
      <c r="A72" s="40"/>
      <c r="B72" s="52" t="s">
        <v>91</v>
      </c>
      <c r="C72" s="52" t="s">
        <v>91</v>
      </c>
      <c r="D72" s="51" t="s">
        <v>90</v>
      </c>
      <c r="E72" s="52" t="s">
        <v>91</v>
      </c>
      <c r="F72" s="52" t="s">
        <v>91</v>
      </c>
      <c r="G72" s="51" t="s">
        <v>90</v>
      </c>
      <c r="H72" s="51" t="s">
        <v>90</v>
      </c>
      <c r="I72" s="52" t="s">
        <v>91</v>
      </c>
      <c r="J72" s="52" t="s">
        <v>91</v>
      </c>
      <c r="K72" s="52" t="s">
        <v>91</v>
      </c>
      <c r="L72" s="51" t="s">
        <v>90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 hidden="1">
      <c r="A73" s="40" t="s">
        <v>85</v>
      </c>
      <c r="B73" s="6">
        <v>1</v>
      </c>
      <c r="C73" s="6">
        <v>1</v>
      </c>
      <c r="D73" s="6">
        <v>1</v>
      </c>
      <c r="E73" s="40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40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 hidden="1">
      <c r="A74" s="40" t="s">
        <v>87</v>
      </c>
      <c r="B74" s="6">
        <v>1</v>
      </c>
      <c r="C74" s="6">
        <v>1</v>
      </c>
      <c r="D74" s="6">
        <v>2</v>
      </c>
      <c r="E74" s="6">
        <v>1</v>
      </c>
      <c r="F74" s="6">
        <v>1</v>
      </c>
      <c r="G74" s="6">
        <v>2</v>
      </c>
      <c r="H74" s="6">
        <v>2</v>
      </c>
      <c r="I74" s="6">
        <v>1</v>
      </c>
      <c r="J74" s="6">
        <v>1</v>
      </c>
      <c r="K74" s="6">
        <v>1</v>
      </c>
      <c r="L74" s="40">
        <v>2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 hidden="1">
      <c r="A75" s="6" t="s">
        <v>101</v>
      </c>
      <c r="B75" s="6">
        <v>0</v>
      </c>
      <c r="C75" s="6">
        <v>0</v>
      </c>
      <c r="D75" s="6">
        <v>2</v>
      </c>
      <c r="E75" s="6">
        <v>0</v>
      </c>
      <c r="F75" s="6">
        <v>0</v>
      </c>
      <c r="G75" s="6">
        <v>2</v>
      </c>
      <c r="H75" s="6">
        <v>2</v>
      </c>
      <c r="I75" s="6">
        <v>0</v>
      </c>
      <c r="J75" s="6">
        <v>0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 hidden="1">
      <c r="A76" s="6" t="s">
        <v>102</v>
      </c>
      <c r="B76" s="6">
        <v>3</v>
      </c>
      <c r="C76" s="6">
        <v>3</v>
      </c>
      <c r="D76" s="6">
        <v>1</v>
      </c>
      <c r="E76" s="6">
        <v>3</v>
      </c>
      <c r="F76" s="6">
        <v>3</v>
      </c>
      <c r="G76" s="6">
        <v>1</v>
      </c>
      <c r="H76" s="6">
        <v>1</v>
      </c>
      <c r="I76" s="6">
        <v>3</v>
      </c>
      <c r="J76" s="6">
        <v>3</v>
      </c>
      <c r="K76" s="6">
        <v>3</v>
      </c>
      <c r="L76" s="6">
        <v>1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 hidden="1">
      <c r="B77" s="68" t="s">
        <v>118</v>
      </c>
      <c r="C77" s="22" t="s">
        <v>117</v>
      </c>
      <c r="D77" s="22" t="s">
        <v>117</v>
      </c>
      <c r="E77" s="68" t="s">
        <v>118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22" t="s">
        <v>117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 hidden="1">
      <c r="A78" s="40" t="s">
        <v>109</v>
      </c>
      <c r="B78" s="6">
        <v>3</v>
      </c>
      <c r="C78" s="6">
        <v>2</v>
      </c>
      <c r="D78" s="6">
        <v>2</v>
      </c>
      <c r="E78" s="6">
        <v>3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2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 hidden="1">
      <c r="A79" s="40" t="s">
        <v>110</v>
      </c>
      <c r="B79" s="6">
        <v>2</v>
      </c>
      <c r="C79" s="6">
        <v>5</v>
      </c>
      <c r="D79" s="6">
        <v>5</v>
      </c>
      <c r="E79" s="6">
        <v>2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5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 hidden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 hidden="1">
      <c r="A81" s="40" t="s">
        <v>112</v>
      </c>
      <c r="B81" s="6">
        <v>6</v>
      </c>
      <c r="C81" s="6">
        <v>2</v>
      </c>
      <c r="D81" s="6">
        <v>2</v>
      </c>
      <c r="E81" s="6">
        <v>6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2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 hidden="1">
      <c r="A82" s="40"/>
      <c r="B82" s="72" t="s">
        <v>138</v>
      </c>
      <c r="C82" s="78" t="s">
        <v>141</v>
      </c>
      <c r="D82" s="72" t="s">
        <v>138</v>
      </c>
      <c r="E82" s="72" t="s">
        <v>138</v>
      </c>
      <c r="F82" s="72" t="s">
        <v>138</v>
      </c>
      <c r="G82" s="72" t="s">
        <v>138</v>
      </c>
      <c r="H82" s="72" t="s">
        <v>138</v>
      </c>
      <c r="I82" s="78" t="s">
        <v>141</v>
      </c>
      <c r="J82" s="72" t="s">
        <v>138</v>
      </c>
      <c r="K82" s="78" t="s">
        <v>141</v>
      </c>
      <c r="L82" s="72" t="s">
        <v>138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 hidden="1">
      <c r="A83" s="40" t="s">
        <v>128</v>
      </c>
      <c r="B83" s="6">
        <v>1</v>
      </c>
      <c r="C83" s="6">
        <v>2</v>
      </c>
      <c r="D83" s="6">
        <v>1</v>
      </c>
      <c r="E83" s="6">
        <v>1</v>
      </c>
      <c r="F83" s="6">
        <v>1</v>
      </c>
      <c r="G83" s="6">
        <v>1</v>
      </c>
      <c r="H83" s="6">
        <v>1</v>
      </c>
      <c r="I83" s="6">
        <v>2</v>
      </c>
      <c r="J83" s="6">
        <v>1</v>
      </c>
      <c r="K83" s="6">
        <v>2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 hidden="1">
      <c r="A84" s="40" t="s">
        <v>129</v>
      </c>
      <c r="B84" s="6">
        <v>5</v>
      </c>
      <c r="C84" s="6">
        <v>3</v>
      </c>
      <c r="D84" s="6">
        <v>5</v>
      </c>
      <c r="E84" s="6">
        <v>5</v>
      </c>
      <c r="F84" s="6">
        <v>5</v>
      </c>
      <c r="G84" s="6">
        <v>5</v>
      </c>
      <c r="H84" s="6">
        <v>5</v>
      </c>
      <c r="I84" s="6">
        <v>3</v>
      </c>
      <c r="J84" s="6">
        <v>5</v>
      </c>
      <c r="K84" s="6">
        <v>3</v>
      </c>
      <c r="L84" s="6">
        <v>5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 hidden="1">
      <c r="A85" s="40" t="s">
        <v>130</v>
      </c>
      <c r="B85" s="6">
        <v>3</v>
      </c>
      <c r="C85" s="6">
        <v>1</v>
      </c>
      <c r="D85" s="6">
        <v>3</v>
      </c>
      <c r="E85" s="6">
        <v>3</v>
      </c>
      <c r="F85" s="6">
        <v>3</v>
      </c>
      <c r="G85" s="6">
        <v>3</v>
      </c>
      <c r="H85" s="6">
        <v>3</v>
      </c>
      <c r="I85" s="6">
        <v>1</v>
      </c>
      <c r="J85" s="6">
        <v>3</v>
      </c>
      <c r="K85" s="6">
        <v>1</v>
      </c>
      <c r="L85" s="6">
        <v>3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 hidden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pans="1:18" s="6" customFormat="1" ht="9" customHeight="1" hidden="1">
      <c r="A87" s="40"/>
      <c r="B87" s="56" t="s">
        <v>153</v>
      </c>
      <c r="C87" s="53" t="s">
        <v>157</v>
      </c>
      <c r="D87" s="51" t="s">
        <v>90</v>
      </c>
      <c r="E87" s="76" t="s">
        <v>150</v>
      </c>
      <c r="F87" s="56" t="s">
        <v>153</v>
      </c>
      <c r="G87" s="68" t="s">
        <v>161</v>
      </c>
      <c r="H87" s="56" t="s">
        <v>153</v>
      </c>
      <c r="I87" s="56" t="s">
        <v>153</v>
      </c>
      <c r="J87" s="68" t="s">
        <v>161</v>
      </c>
      <c r="K87" s="56" t="s">
        <v>153</v>
      </c>
      <c r="L87" s="93" t="s">
        <v>162</v>
      </c>
      <c r="M87" s="72" t="s">
        <v>138</v>
      </c>
      <c r="N87" s="56" t="s">
        <v>153</v>
      </c>
      <c r="O87" s="47"/>
      <c r="P87" s="47"/>
      <c r="Q87" s="47"/>
      <c r="R87" s="47"/>
    </row>
    <row r="88" spans="1:18" s="6" customFormat="1" ht="9" customHeight="1" hidden="1">
      <c r="A88" s="40"/>
      <c r="B88" s="92" t="s">
        <v>160</v>
      </c>
      <c r="C88" s="23" t="s">
        <v>158</v>
      </c>
      <c r="D88" s="68" t="s">
        <v>118</v>
      </c>
      <c r="E88" s="88" t="s">
        <v>151</v>
      </c>
      <c r="F88" s="88" t="s">
        <v>151</v>
      </c>
      <c r="G88" s="68" t="s">
        <v>118</v>
      </c>
      <c r="H88" s="23" t="s">
        <v>32</v>
      </c>
      <c r="I88" s="23" t="s">
        <v>32</v>
      </c>
      <c r="J88" s="92" t="s">
        <v>160</v>
      </c>
      <c r="K88" s="89" t="s">
        <v>154</v>
      </c>
      <c r="L88" s="72" t="s">
        <v>138</v>
      </c>
      <c r="M88" s="89" t="s">
        <v>154</v>
      </c>
      <c r="N88" s="95" t="s">
        <v>168</v>
      </c>
      <c r="O88" s="47"/>
      <c r="P88" s="47"/>
      <c r="Q88" s="47"/>
      <c r="R88" s="47"/>
    </row>
    <row r="89" spans="1:18" s="6" customFormat="1" ht="9" customHeight="1" hidden="1">
      <c r="A89" s="40" t="s">
        <v>132</v>
      </c>
      <c r="B89" s="41">
        <f>TRUNC((67+114)/25)</f>
        <v>7</v>
      </c>
      <c r="C89" s="41">
        <f>TRUNC((0+90)/25)</f>
        <v>3</v>
      </c>
      <c r="D89" s="41">
        <f>TRUNC((76+171)/25)</f>
        <v>9</v>
      </c>
      <c r="E89" s="41">
        <f>TRUNC((62+93)/25)</f>
        <v>6</v>
      </c>
      <c r="F89" s="41">
        <f>TRUNC((67+93)/25)</f>
        <v>6</v>
      </c>
      <c r="G89" s="41">
        <f>TRUNC((56+171)/25)</f>
        <v>9</v>
      </c>
      <c r="H89" s="41">
        <f>TRUNC((67+131)/25)</f>
        <v>7</v>
      </c>
      <c r="I89" s="41">
        <f>TRUNC((67+131)/25)</f>
        <v>7</v>
      </c>
      <c r="J89" s="41">
        <f>TRUNC((56+114)/25)</f>
        <v>6</v>
      </c>
      <c r="K89" s="41">
        <f>TRUNC((67+1)/25)</f>
        <v>2</v>
      </c>
      <c r="L89" s="41">
        <f>TRUNC((74+100)/25)</f>
        <v>6</v>
      </c>
      <c r="M89" s="41">
        <f>TRUNC((100+115)/25)</f>
        <v>8</v>
      </c>
      <c r="N89" s="41">
        <f>TRUNC((67+48)/25)</f>
        <v>4</v>
      </c>
      <c r="O89" s="41">
        <f>TRUNC((1+1)/25)</f>
        <v>0</v>
      </c>
      <c r="P89" s="41">
        <f>TRUNC((1+1)/25)</f>
        <v>0</v>
      </c>
      <c r="Q89" s="41">
        <f>TRUNC((1+1)/25)</f>
        <v>0</v>
      </c>
      <c r="R89" s="41">
        <f>TRUNC((1+1)/25)</f>
        <v>0</v>
      </c>
    </row>
    <row r="90" s="6" customFormat="1" ht="9.75" customHeight="1" hidden="1"/>
    <row r="91" spans="1:18" s="6" customFormat="1" ht="11.25" customHeight="1" hidden="1">
      <c r="A91" s="1" t="s">
        <v>17</v>
      </c>
      <c r="B91" s="20">
        <f aca="true" t="shared" si="3" ref="B91:R91">SUM(B20:B89)</f>
        <v>131</v>
      </c>
      <c r="C91" s="20">
        <f t="shared" si="3"/>
        <v>110</v>
      </c>
      <c r="D91" s="20">
        <f t="shared" si="3"/>
        <v>140</v>
      </c>
      <c r="E91" s="20">
        <f t="shared" si="3"/>
        <v>126</v>
      </c>
      <c r="F91" s="20">
        <f t="shared" si="3"/>
        <v>131</v>
      </c>
      <c r="G91" s="20">
        <f t="shared" si="3"/>
        <v>142</v>
      </c>
      <c r="H91" s="20">
        <f t="shared" si="3"/>
        <v>109</v>
      </c>
      <c r="I91" s="20">
        <f t="shared" si="3"/>
        <v>105</v>
      </c>
      <c r="J91" s="20">
        <f t="shared" si="3"/>
        <v>117</v>
      </c>
      <c r="K91" s="20">
        <f t="shared" si="3"/>
        <v>109</v>
      </c>
      <c r="L91" s="20">
        <f t="shared" si="3"/>
        <v>134</v>
      </c>
      <c r="M91" s="20">
        <f t="shared" si="3"/>
        <v>106</v>
      </c>
      <c r="N91" s="20">
        <f t="shared" si="3"/>
        <v>125</v>
      </c>
      <c r="O91" s="20">
        <f t="shared" si="3"/>
        <v>113</v>
      </c>
      <c r="P91" s="20">
        <f t="shared" si="3"/>
        <v>106</v>
      </c>
      <c r="Q91" s="20">
        <f t="shared" si="3"/>
        <v>113</v>
      </c>
      <c r="R91" s="20">
        <f t="shared" si="3"/>
        <v>106</v>
      </c>
    </row>
    <row r="92" spans="1:18" s="6" customFormat="1" ht="11.25" customHeight="1" hidden="1">
      <c r="A92" s="1" t="s">
        <v>18</v>
      </c>
      <c r="B92" s="20">
        <f aca="true" t="shared" si="4" ref="B92:R92">RANK(B91,$B$91:$R$91)</f>
        <v>4</v>
      </c>
      <c r="C92" s="20">
        <f t="shared" si="4"/>
        <v>11</v>
      </c>
      <c r="D92" s="20">
        <f t="shared" si="4"/>
        <v>2</v>
      </c>
      <c r="E92" s="20">
        <f t="shared" si="4"/>
        <v>6</v>
      </c>
      <c r="F92" s="20">
        <f t="shared" si="4"/>
        <v>4</v>
      </c>
      <c r="G92" s="20">
        <f t="shared" si="4"/>
        <v>1</v>
      </c>
      <c r="H92" s="20">
        <f t="shared" si="4"/>
        <v>12</v>
      </c>
      <c r="I92" s="20">
        <f t="shared" si="4"/>
        <v>17</v>
      </c>
      <c r="J92" s="20">
        <f t="shared" si="4"/>
        <v>8</v>
      </c>
      <c r="K92" s="20">
        <f t="shared" si="4"/>
        <v>12</v>
      </c>
      <c r="L92" s="20">
        <f t="shared" si="4"/>
        <v>3</v>
      </c>
      <c r="M92" s="20">
        <f t="shared" si="4"/>
        <v>14</v>
      </c>
      <c r="N92" s="20">
        <f t="shared" si="4"/>
        <v>7</v>
      </c>
      <c r="O92" s="20">
        <f t="shared" si="4"/>
        <v>9</v>
      </c>
      <c r="P92" s="20">
        <f t="shared" si="4"/>
        <v>14</v>
      </c>
      <c r="Q92" s="20">
        <f t="shared" si="4"/>
        <v>9</v>
      </c>
      <c r="R92" s="20">
        <f t="shared" si="4"/>
        <v>14</v>
      </c>
    </row>
    <row r="93" s="6" customFormat="1" ht="11.25" customHeight="1" hidden="1"/>
    <row r="94" ht="11.25" customHeight="1" hidden="1">
      <c r="A94" s="2" t="s">
        <v>9</v>
      </c>
    </row>
    <row r="95" spans="1:18" s="12" customFormat="1" ht="9" customHeight="1" hidden="1">
      <c r="A95" s="6" t="s">
        <v>8</v>
      </c>
      <c r="B95" s="19" t="s">
        <v>3</v>
      </c>
      <c r="C95" s="25" t="s">
        <v>37</v>
      </c>
      <c r="D95" s="5" t="s">
        <v>2</v>
      </c>
      <c r="E95" s="34" t="s">
        <v>44</v>
      </c>
      <c r="F95" s="7" t="s">
        <v>4</v>
      </c>
      <c r="G95" s="39" t="s">
        <v>54</v>
      </c>
      <c r="H95" s="25" t="s">
        <v>37</v>
      </c>
      <c r="I95" s="25" t="s">
        <v>37</v>
      </c>
      <c r="J95" s="19" t="s">
        <v>3</v>
      </c>
      <c r="K95" s="25" t="s">
        <v>37</v>
      </c>
      <c r="L95" s="5" t="s">
        <v>2</v>
      </c>
      <c r="M95" s="5" t="s">
        <v>2</v>
      </c>
      <c r="N95" s="3" t="s">
        <v>0</v>
      </c>
      <c r="O95" s="19" t="s">
        <v>3</v>
      </c>
      <c r="P95" s="7" t="s">
        <v>4</v>
      </c>
      <c r="Q95" s="34" t="s">
        <v>44</v>
      </c>
      <c r="R95" s="34" t="s">
        <v>44</v>
      </c>
    </row>
    <row r="96" spans="1:18" s="12" customFormat="1" ht="9" customHeight="1" hidden="1">
      <c r="A96" s="6"/>
      <c r="B96" s="27" t="s">
        <v>38</v>
      </c>
      <c r="C96" s="33" t="s">
        <v>43</v>
      </c>
      <c r="D96" s="27" t="s">
        <v>38</v>
      </c>
      <c r="E96" s="27" t="s">
        <v>38</v>
      </c>
      <c r="F96" s="27" t="s">
        <v>38</v>
      </c>
      <c r="G96" s="27" t="s">
        <v>38</v>
      </c>
      <c r="H96" s="27" t="s">
        <v>38</v>
      </c>
      <c r="I96" s="19" t="s">
        <v>3</v>
      </c>
      <c r="J96" s="27" t="s">
        <v>38</v>
      </c>
      <c r="K96" s="34" t="s">
        <v>44</v>
      </c>
      <c r="L96" s="27" t="s">
        <v>38</v>
      </c>
      <c r="M96" s="27" t="s">
        <v>38</v>
      </c>
      <c r="N96" s="19" t="s">
        <v>3</v>
      </c>
      <c r="O96" s="33" t="s">
        <v>43</v>
      </c>
      <c r="P96" s="19" t="s">
        <v>3</v>
      </c>
      <c r="Q96" s="5" t="s">
        <v>2</v>
      </c>
      <c r="R96" s="27" t="s">
        <v>38</v>
      </c>
    </row>
    <row r="97" spans="2:18" s="6" customFormat="1" ht="9" customHeight="1" hidden="1">
      <c r="B97" s="6">
        <v>10</v>
      </c>
      <c r="C97" s="6">
        <v>10</v>
      </c>
      <c r="D97" s="6">
        <v>10</v>
      </c>
      <c r="E97" s="6">
        <v>5</v>
      </c>
      <c r="F97" s="6">
        <v>5</v>
      </c>
      <c r="G97" s="6">
        <v>10</v>
      </c>
      <c r="H97" s="6">
        <v>10</v>
      </c>
      <c r="I97" s="6">
        <v>10</v>
      </c>
      <c r="J97" s="6">
        <v>10</v>
      </c>
      <c r="K97" s="6">
        <v>5</v>
      </c>
      <c r="L97" s="6">
        <v>10</v>
      </c>
      <c r="M97" s="6">
        <v>10</v>
      </c>
      <c r="N97" s="6">
        <v>10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 hidden="1">
      <c r="A98" s="6" t="s">
        <v>11</v>
      </c>
      <c r="B98" s="3" t="s">
        <v>0</v>
      </c>
      <c r="C98" s="34" t="s">
        <v>44</v>
      </c>
      <c r="D98" s="24" t="s">
        <v>34</v>
      </c>
      <c r="E98" s="31" t="s">
        <v>41</v>
      </c>
      <c r="F98" s="34" t="s">
        <v>44</v>
      </c>
      <c r="G98" s="31" t="s">
        <v>41</v>
      </c>
      <c r="H98" s="31" t="s">
        <v>41</v>
      </c>
      <c r="I98" s="31" t="s">
        <v>41</v>
      </c>
      <c r="J98" s="32" t="s">
        <v>42</v>
      </c>
      <c r="K98" s="31" t="s">
        <v>41</v>
      </c>
      <c r="L98" s="3" t="s">
        <v>0</v>
      </c>
      <c r="M98" s="31" t="s">
        <v>41</v>
      </c>
      <c r="N98" s="38" t="s">
        <v>47</v>
      </c>
      <c r="O98" s="3" t="s">
        <v>0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 hidden="1">
      <c r="B99" s="36" t="s">
        <v>46</v>
      </c>
      <c r="C99" s="19" t="s">
        <v>3</v>
      </c>
      <c r="D99" s="34" t="s">
        <v>44</v>
      </c>
      <c r="E99" s="19" t="s">
        <v>3</v>
      </c>
      <c r="F99" s="19" t="s">
        <v>3</v>
      </c>
      <c r="G99" s="3" t="s">
        <v>0</v>
      </c>
      <c r="H99" s="34" t="s">
        <v>44</v>
      </c>
      <c r="I99" s="32" t="s">
        <v>42</v>
      </c>
      <c r="J99" s="3" t="s">
        <v>0</v>
      </c>
      <c r="K99" s="3" t="s">
        <v>0</v>
      </c>
      <c r="L99" s="34" t="s">
        <v>44</v>
      </c>
      <c r="M99" s="34" t="s">
        <v>44</v>
      </c>
      <c r="N99" s="46" t="s">
        <v>84</v>
      </c>
      <c r="O99" s="4" t="s">
        <v>1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 hidden="1">
      <c r="B100" s="6">
        <v>5</v>
      </c>
      <c r="C100" s="6">
        <v>10</v>
      </c>
      <c r="D100" s="6">
        <v>10</v>
      </c>
      <c r="E100" s="6">
        <v>10</v>
      </c>
      <c r="F100" s="6">
        <v>10</v>
      </c>
      <c r="G100" s="6">
        <v>10</v>
      </c>
      <c r="H100" s="6">
        <v>10</v>
      </c>
      <c r="I100" s="6">
        <v>5</v>
      </c>
      <c r="J100" s="6">
        <v>5</v>
      </c>
      <c r="K100" s="6">
        <v>10</v>
      </c>
      <c r="L100" s="6">
        <v>10</v>
      </c>
      <c r="M100" s="6">
        <v>10</v>
      </c>
      <c r="N100" s="6">
        <v>5</v>
      </c>
      <c r="O100" s="6">
        <v>10</v>
      </c>
      <c r="P100" s="6">
        <v>5</v>
      </c>
      <c r="Q100" s="6">
        <v>5</v>
      </c>
      <c r="R100" s="6">
        <v>10</v>
      </c>
    </row>
    <row r="101" spans="1:18" s="6" customFormat="1" ht="9" customHeight="1" hidden="1">
      <c r="A101" s="6" t="s">
        <v>12</v>
      </c>
      <c r="B101" s="24" t="s">
        <v>34</v>
      </c>
      <c r="C101" s="24" t="s">
        <v>34</v>
      </c>
      <c r="D101" s="4" t="s">
        <v>1</v>
      </c>
      <c r="E101" s="24" t="s">
        <v>34</v>
      </c>
      <c r="F101" s="24" t="s">
        <v>34</v>
      </c>
      <c r="G101" s="9" t="s">
        <v>6</v>
      </c>
      <c r="H101" s="5" t="s">
        <v>2</v>
      </c>
      <c r="I101" s="24" t="s">
        <v>34</v>
      </c>
      <c r="J101" s="4" t="s">
        <v>1</v>
      </c>
      <c r="K101" s="5" t="s">
        <v>2</v>
      </c>
      <c r="L101" s="24" t="s">
        <v>34</v>
      </c>
      <c r="M101" s="24" t="s">
        <v>34</v>
      </c>
      <c r="N101" s="11" t="s">
        <v>10</v>
      </c>
      <c r="O101" s="5" t="s">
        <v>2</v>
      </c>
      <c r="P101" s="38" t="s">
        <v>47</v>
      </c>
      <c r="Q101" s="4" t="s">
        <v>1</v>
      </c>
      <c r="R101" s="5" t="s">
        <v>2</v>
      </c>
    </row>
    <row r="102" spans="2:18" s="6" customFormat="1" ht="9" customHeight="1" hidden="1">
      <c r="B102" s="5" t="s">
        <v>2</v>
      </c>
      <c r="C102" s="5" t="s">
        <v>2</v>
      </c>
      <c r="D102" s="19" t="s">
        <v>3</v>
      </c>
      <c r="E102" s="5" t="s">
        <v>2</v>
      </c>
      <c r="F102" s="5" t="s">
        <v>2</v>
      </c>
      <c r="G102" s="33" t="s">
        <v>43</v>
      </c>
      <c r="H102" s="19" t="s">
        <v>3</v>
      </c>
      <c r="I102" s="11" t="s">
        <v>10</v>
      </c>
      <c r="J102" s="5" t="s">
        <v>2</v>
      </c>
      <c r="K102" s="19" t="s">
        <v>3</v>
      </c>
      <c r="L102" s="19" t="s">
        <v>3</v>
      </c>
      <c r="M102" s="19" t="s">
        <v>3</v>
      </c>
      <c r="N102" s="5" t="s">
        <v>2</v>
      </c>
      <c r="O102" s="9" t="s">
        <v>6</v>
      </c>
      <c r="P102" s="46" t="s">
        <v>84</v>
      </c>
      <c r="Q102" s="33" t="s">
        <v>43</v>
      </c>
      <c r="R102" s="19" t="s">
        <v>3</v>
      </c>
    </row>
    <row r="103" spans="2:18" s="6" customFormat="1" ht="9" customHeight="1" hidden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0</v>
      </c>
      <c r="Q103" s="6">
        <v>5</v>
      </c>
      <c r="R103" s="6">
        <v>10</v>
      </c>
    </row>
    <row r="104" spans="1:18" s="6" customFormat="1" ht="9" customHeight="1" hidden="1">
      <c r="A104" s="6" t="s">
        <v>13</v>
      </c>
      <c r="B104" s="38" t="s">
        <v>47</v>
      </c>
      <c r="C104" s="30" t="s">
        <v>40</v>
      </c>
      <c r="D104" s="25" t="s">
        <v>37</v>
      </c>
      <c r="E104" s="25" t="s">
        <v>37</v>
      </c>
      <c r="F104" s="4" t="s">
        <v>1</v>
      </c>
      <c r="G104" s="38" t="s">
        <v>47</v>
      </c>
      <c r="H104" s="4" t="s">
        <v>1</v>
      </c>
      <c r="I104" s="9" t="s">
        <v>6</v>
      </c>
      <c r="J104" s="24" t="s">
        <v>34</v>
      </c>
      <c r="K104" s="4" t="s">
        <v>1</v>
      </c>
      <c r="L104" s="35" t="s">
        <v>45</v>
      </c>
      <c r="M104" s="25" t="s">
        <v>37</v>
      </c>
      <c r="N104" s="25" t="s">
        <v>37</v>
      </c>
      <c r="O104" s="24" t="s">
        <v>34</v>
      </c>
      <c r="P104" s="47"/>
      <c r="Q104" s="25" t="s">
        <v>37</v>
      </c>
      <c r="R104" s="25" t="s">
        <v>37</v>
      </c>
    </row>
    <row r="105" spans="2:18" s="6" customFormat="1" ht="9" customHeight="1" hidden="1">
      <c r="B105" s="46" t="s">
        <v>84</v>
      </c>
      <c r="C105" s="4" t="s">
        <v>1</v>
      </c>
      <c r="D105" s="33" t="s">
        <v>43</v>
      </c>
      <c r="E105" s="33" t="s">
        <v>43</v>
      </c>
      <c r="F105" s="33" t="s">
        <v>43</v>
      </c>
      <c r="G105" s="25" t="s">
        <v>37</v>
      </c>
      <c r="H105" s="33" t="s">
        <v>43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" t="s">
        <v>1</v>
      </c>
      <c r="O105" s="25" t="s">
        <v>37</v>
      </c>
      <c r="P105" s="47"/>
      <c r="Q105" s="19" t="s">
        <v>3</v>
      </c>
      <c r="R105" s="33" t="s">
        <v>43</v>
      </c>
    </row>
    <row r="106" spans="2:18" s="6" customFormat="1" ht="9.75" customHeight="1" hidden="1" thickBot="1">
      <c r="B106" s="48">
        <v>10</v>
      </c>
      <c r="C106" s="48">
        <v>10</v>
      </c>
      <c r="D106" s="48">
        <v>5</v>
      </c>
      <c r="E106" s="48">
        <v>5</v>
      </c>
      <c r="F106" s="48">
        <v>5</v>
      </c>
      <c r="G106" s="48">
        <v>10</v>
      </c>
      <c r="H106" s="48">
        <v>5</v>
      </c>
      <c r="I106" s="48">
        <v>0</v>
      </c>
      <c r="J106" s="48">
        <v>0</v>
      </c>
      <c r="K106" s="48">
        <v>5</v>
      </c>
      <c r="L106" s="48">
        <v>0</v>
      </c>
      <c r="M106" s="48">
        <v>5</v>
      </c>
      <c r="N106" s="48">
        <v>10</v>
      </c>
      <c r="O106" s="48">
        <v>5</v>
      </c>
      <c r="P106" s="49"/>
      <c r="Q106" s="48">
        <v>5</v>
      </c>
      <c r="R106" s="48">
        <v>5</v>
      </c>
    </row>
    <row r="107" spans="1:18" s="6" customFormat="1" ht="11.25" customHeight="1" hidden="1" thickTop="1">
      <c r="A107" s="6" t="s">
        <v>85</v>
      </c>
      <c r="B107" s="24" t="s">
        <v>34</v>
      </c>
      <c r="C107" s="58" t="s">
        <v>54</v>
      </c>
      <c r="D107" s="4" t="s">
        <v>1</v>
      </c>
      <c r="E107" s="5" t="s">
        <v>2</v>
      </c>
      <c r="F107" s="4" t="s">
        <v>1</v>
      </c>
      <c r="G107" s="5" t="s">
        <v>2</v>
      </c>
      <c r="H107" s="4" t="s">
        <v>1</v>
      </c>
      <c r="I107" s="4" t="s">
        <v>1</v>
      </c>
      <c r="J107" s="4" t="s">
        <v>1</v>
      </c>
      <c r="K107" s="4" t="s">
        <v>1</v>
      </c>
      <c r="L107" s="5" t="s">
        <v>2</v>
      </c>
      <c r="M107" s="4" t="s">
        <v>1</v>
      </c>
      <c r="N107" s="58" t="s">
        <v>54</v>
      </c>
      <c r="O107" s="4" t="s">
        <v>1</v>
      </c>
      <c r="P107" s="30" t="s">
        <v>40</v>
      </c>
      <c r="Q107" s="4" t="s">
        <v>1</v>
      </c>
      <c r="R107" s="38" t="s">
        <v>47</v>
      </c>
    </row>
    <row r="108" spans="2:18" s="6" customFormat="1" ht="9" customHeight="1" hidden="1">
      <c r="B108" s="5" t="s">
        <v>2</v>
      </c>
      <c r="C108" s="59" t="s">
        <v>97</v>
      </c>
      <c r="D108" s="5" t="s">
        <v>2</v>
      </c>
      <c r="E108" s="55" t="s">
        <v>94</v>
      </c>
      <c r="F108" s="5" t="s">
        <v>2</v>
      </c>
      <c r="G108" s="55" t="s">
        <v>94</v>
      </c>
      <c r="H108" s="55" t="s">
        <v>94</v>
      </c>
      <c r="I108" s="5" t="s">
        <v>2</v>
      </c>
      <c r="J108" s="55" t="s">
        <v>94</v>
      </c>
      <c r="K108" s="5" t="s">
        <v>2</v>
      </c>
      <c r="L108" s="55" t="s">
        <v>94</v>
      </c>
      <c r="M108" s="5" t="s">
        <v>2</v>
      </c>
      <c r="N108" s="34" t="s">
        <v>44</v>
      </c>
      <c r="O108" s="5" t="s">
        <v>2</v>
      </c>
      <c r="P108" s="58" t="s">
        <v>54</v>
      </c>
      <c r="Q108" s="5" t="s">
        <v>2</v>
      </c>
      <c r="R108" s="5" t="s">
        <v>2</v>
      </c>
    </row>
    <row r="109" spans="2:18" s="6" customFormat="1" ht="9" customHeight="1" hidden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5</v>
      </c>
      <c r="Q109" s="6">
        <v>10</v>
      </c>
      <c r="R109" s="6">
        <v>10</v>
      </c>
    </row>
    <row r="110" spans="1:18" s="6" customFormat="1" ht="9" customHeight="1" hidden="1">
      <c r="A110" s="6" t="s">
        <v>86</v>
      </c>
      <c r="B110" s="38" t="s">
        <v>47</v>
      </c>
      <c r="C110" s="34" t="s">
        <v>44</v>
      </c>
      <c r="D110" s="24" t="s">
        <v>34</v>
      </c>
      <c r="E110" s="24" t="s">
        <v>34</v>
      </c>
      <c r="F110" s="24" t="s">
        <v>34</v>
      </c>
      <c r="G110" s="38" t="s">
        <v>47</v>
      </c>
      <c r="H110" s="33" t="s">
        <v>43</v>
      </c>
      <c r="I110" s="24" t="s">
        <v>34</v>
      </c>
      <c r="J110" s="24" t="s">
        <v>34</v>
      </c>
      <c r="K110" s="24" t="s">
        <v>34</v>
      </c>
      <c r="L110" s="38" t="s">
        <v>47</v>
      </c>
      <c r="M110" s="24" t="s">
        <v>34</v>
      </c>
      <c r="N110" s="24" t="s">
        <v>34</v>
      </c>
      <c r="O110" s="60" t="s">
        <v>98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 hidden="1">
      <c r="B111" s="33" t="s">
        <v>43</v>
      </c>
      <c r="C111" s="33" t="s">
        <v>43</v>
      </c>
      <c r="D111" s="33" t="s">
        <v>43</v>
      </c>
      <c r="E111" s="33" t="s">
        <v>43</v>
      </c>
      <c r="F111" s="7" t="s">
        <v>4</v>
      </c>
      <c r="G111" s="33" t="s">
        <v>43</v>
      </c>
      <c r="H111" s="27" t="s">
        <v>38</v>
      </c>
      <c r="I111" s="33" t="s">
        <v>43</v>
      </c>
      <c r="J111" s="7" t="s">
        <v>4</v>
      </c>
      <c r="K111" s="27" t="s">
        <v>38</v>
      </c>
      <c r="L111" s="33" t="s">
        <v>43</v>
      </c>
      <c r="M111" s="33" t="s">
        <v>43</v>
      </c>
      <c r="N111" s="31" t="s">
        <v>41</v>
      </c>
      <c r="O111" s="33" t="s">
        <v>43</v>
      </c>
      <c r="P111" s="27" t="s">
        <v>38</v>
      </c>
      <c r="Q111" s="60" t="s">
        <v>98</v>
      </c>
      <c r="R111" s="33" t="s">
        <v>43</v>
      </c>
    </row>
    <row r="112" spans="2:18" s="6" customFormat="1" ht="9" customHeight="1" hidden="1">
      <c r="B112" s="6">
        <v>5</v>
      </c>
      <c r="C112" s="6">
        <v>10</v>
      </c>
      <c r="D112" s="6">
        <v>10</v>
      </c>
      <c r="E112" s="6">
        <v>10</v>
      </c>
      <c r="F112" s="6">
        <v>10</v>
      </c>
      <c r="G112" s="6">
        <v>5</v>
      </c>
      <c r="H112" s="6">
        <v>5</v>
      </c>
      <c r="I112" s="6">
        <v>10</v>
      </c>
      <c r="J112" s="6">
        <v>10</v>
      </c>
      <c r="K112" s="6">
        <v>5</v>
      </c>
      <c r="L112" s="6">
        <v>5</v>
      </c>
      <c r="M112" s="6">
        <v>10</v>
      </c>
      <c r="N112" s="6">
        <v>5</v>
      </c>
      <c r="O112" s="6">
        <v>10</v>
      </c>
      <c r="P112" s="6">
        <v>5</v>
      </c>
      <c r="Q112" s="6">
        <v>5</v>
      </c>
      <c r="R112" s="6">
        <v>10</v>
      </c>
    </row>
    <row r="113" spans="1:18" s="6" customFormat="1" ht="9" customHeight="1" hidden="1">
      <c r="A113" s="6" t="s">
        <v>101</v>
      </c>
      <c r="B113" s="25" t="s">
        <v>37</v>
      </c>
      <c r="C113" s="5" t="s">
        <v>2</v>
      </c>
      <c r="D113" s="25" t="s">
        <v>37</v>
      </c>
      <c r="E113" s="25" t="s">
        <v>37</v>
      </c>
      <c r="F113" s="36" t="s">
        <v>46</v>
      </c>
      <c r="G113" s="59" t="s">
        <v>97</v>
      </c>
      <c r="H113" s="25" t="s">
        <v>37</v>
      </c>
      <c r="I113" s="25" t="s">
        <v>37</v>
      </c>
      <c r="J113" s="25" t="s">
        <v>37</v>
      </c>
      <c r="K113" s="25" t="s">
        <v>37</v>
      </c>
      <c r="L113" s="36" t="s">
        <v>46</v>
      </c>
      <c r="M113" s="36" t="s">
        <v>46</v>
      </c>
      <c r="N113" s="5" t="s">
        <v>2</v>
      </c>
      <c r="O113" s="25" t="s">
        <v>37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 hidden="1">
      <c r="B114" s="59" t="s">
        <v>97</v>
      </c>
      <c r="C114" s="19" t="s">
        <v>3</v>
      </c>
      <c r="D114" s="10" t="s">
        <v>7</v>
      </c>
      <c r="E114" s="61" t="s">
        <v>100</v>
      </c>
      <c r="F114" s="27" t="s">
        <v>38</v>
      </c>
      <c r="G114" s="10" t="s">
        <v>7</v>
      </c>
      <c r="H114" s="5" t="s">
        <v>2</v>
      </c>
      <c r="I114" s="36" t="s">
        <v>46</v>
      </c>
      <c r="J114" s="5" t="s">
        <v>2</v>
      </c>
      <c r="K114" s="10" t="s">
        <v>7</v>
      </c>
      <c r="L114" s="10" t="s">
        <v>7</v>
      </c>
      <c r="M114" s="27" t="s">
        <v>38</v>
      </c>
      <c r="N114" s="27" t="s">
        <v>38</v>
      </c>
      <c r="O114" s="27" t="s">
        <v>38</v>
      </c>
      <c r="P114" s="59" t="s">
        <v>97</v>
      </c>
      <c r="Q114" s="27" t="s">
        <v>38</v>
      </c>
      <c r="R114" s="27" t="s">
        <v>38</v>
      </c>
    </row>
    <row r="115" spans="2:18" s="6" customFormat="1" ht="9" customHeight="1" hidden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 hidden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33" t="s">
        <v>43</v>
      </c>
      <c r="G116" s="9" t="s">
        <v>6</v>
      </c>
      <c r="H116" s="59" t="s">
        <v>97</v>
      </c>
      <c r="I116" s="59" t="s">
        <v>97</v>
      </c>
      <c r="J116" s="31" t="s">
        <v>41</v>
      </c>
      <c r="K116" s="62" t="s">
        <v>103</v>
      </c>
      <c r="L116" s="31" t="s">
        <v>41</v>
      </c>
      <c r="M116" s="59" t="s">
        <v>97</v>
      </c>
      <c r="N116" s="4" t="s">
        <v>1</v>
      </c>
      <c r="O116" s="59" t="s">
        <v>97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 hidden="1">
      <c r="B117" s="55" t="s">
        <v>94</v>
      </c>
      <c r="C117" s="55" t="s">
        <v>94</v>
      </c>
      <c r="D117" s="55" t="s">
        <v>94</v>
      </c>
      <c r="E117" s="59" t="s">
        <v>97</v>
      </c>
      <c r="F117" s="55" t="s">
        <v>94</v>
      </c>
      <c r="G117" s="62" t="s">
        <v>103</v>
      </c>
      <c r="H117" s="61" t="s">
        <v>100</v>
      </c>
      <c r="I117" s="19" t="s">
        <v>3</v>
      </c>
      <c r="J117" s="59" t="s">
        <v>97</v>
      </c>
      <c r="K117" s="11" t="s">
        <v>10</v>
      </c>
      <c r="L117" s="59" t="s">
        <v>97</v>
      </c>
      <c r="M117" s="55" t="s">
        <v>94</v>
      </c>
      <c r="N117" s="59" t="s">
        <v>97</v>
      </c>
      <c r="O117" s="55" t="s">
        <v>94</v>
      </c>
      <c r="P117" s="36" t="s">
        <v>46</v>
      </c>
      <c r="Q117" s="33" t="s">
        <v>43</v>
      </c>
      <c r="R117" s="55" t="s">
        <v>94</v>
      </c>
    </row>
    <row r="118" spans="2:18" s="6" customFormat="1" ht="9" customHeight="1" hidden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5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10</v>
      </c>
      <c r="Q118" s="48">
        <v>10</v>
      </c>
      <c r="R118" s="48">
        <v>5</v>
      </c>
    </row>
    <row r="119" spans="1:18" s="6" customFormat="1" ht="10.5" customHeight="1" hidden="1" thickTop="1">
      <c r="A119" s="6" t="s">
        <v>109</v>
      </c>
      <c r="B119" s="30" t="s">
        <v>40</v>
      </c>
      <c r="C119" s="33" t="s">
        <v>43</v>
      </c>
      <c r="D119" s="33" t="s">
        <v>43</v>
      </c>
      <c r="E119" s="33" t="s">
        <v>43</v>
      </c>
      <c r="F119" s="33" t="s">
        <v>43</v>
      </c>
      <c r="G119" s="46" t="s">
        <v>84</v>
      </c>
      <c r="H119" s="5" t="s">
        <v>2</v>
      </c>
      <c r="I119" s="36" t="s">
        <v>46</v>
      </c>
      <c r="J119" s="32" t="s">
        <v>42</v>
      </c>
      <c r="K119" s="33" t="s">
        <v>43</v>
      </c>
      <c r="L119" s="33" t="s">
        <v>43</v>
      </c>
      <c r="M119" s="33" t="s">
        <v>43</v>
      </c>
      <c r="N119" s="38" t="s">
        <v>47</v>
      </c>
      <c r="O119" s="33" t="s">
        <v>43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 hidden="1">
      <c r="B120" s="33" t="s">
        <v>43</v>
      </c>
      <c r="C120" s="10" t="s">
        <v>7</v>
      </c>
      <c r="D120" s="10" t="s">
        <v>7</v>
      </c>
      <c r="E120" s="55" t="s">
        <v>94</v>
      </c>
      <c r="F120" s="55" t="s">
        <v>94</v>
      </c>
      <c r="G120" s="36" t="s">
        <v>46</v>
      </c>
      <c r="H120" s="55" t="s">
        <v>94</v>
      </c>
      <c r="I120" s="55" t="s">
        <v>94</v>
      </c>
      <c r="J120" s="33" t="s">
        <v>43</v>
      </c>
      <c r="K120" s="10" t="s">
        <v>7</v>
      </c>
      <c r="L120" s="55" t="s">
        <v>94</v>
      </c>
      <c r="M120" s="55" t="s">
        <v>94</v>
      </c>
      <c r="N120" s="46" t="s">
        <v>84</v>
      </c>
      <c r="O120" s="55" t="s">
        <v>94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 hidden="1">
      <c r="B121" s="6">
        <v>5</v>
      </c>
      <c r="C121" s="6">
        <v>5</v>
      </c>
      <c r="D121" s="6">
        <v>5</v>
      </c>
      <c r="E121" s="6">
        <v>5</v>
      </c>
      <c r="F121" s="6">
        <v>5</v>
      </c>
      <c r="G121" s="6">
        <v>10</v>
      </c>
      <c r="H121" s="6">
        <v>10</v>
      </c>
      <c r="I121" s="6">
        <v>10</v>
      </c>
      <c r="J121" s="6">
        <v>0</v>
      </c>
      <c r="K121" s="6">
        <v>5</v>
      </c>
      <c r="L121" s="6">
        <v>5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 hidden="1">
      <c r="A122" s="6" t="s">
        <v>110</v>
      </c>
      <c r="B122" s="38" t="s">
        <v>47</v>
      </c>
      <c r="C122" s="30" t="s">
        <v>40</v>
      </c>
      <c r="D122" s="36" t="s">
        <v>46</v>
      </c>
      <c r="E122" s="62" t="s">
        <v>103</v>
      </c>
      <c r="F122" s="11" t="s">
        <v>10</v>
      </c>
      <c r="G122" s="11" t="s">
        <v>10</v>
      </c>
      <c r="H122" s="30" t="s">
        <v>40</v>
      </c>
      <c r="I122" s="30" t="s">
        <v>40</v>
      </c>
      <c r="J122" s="47"/>
      <c r="K122" s="30" t="s">
        <v>40</v>
      </c>
      <c r="L122" s="69" t="s">
        <v>122</v>
      </c>
      <c r="M122" s="36" t="s">
        <v>46</v>
      </c>
      <c r="N122" s="11" t="s">
        <v>10</v>
      </c>
      <c r="O122" s="30" t="s">
        <v>40</v>
      </c>
      <c r="P122" s="62" t="s">
        <v>103</v>
      </c>
      <c r="Q122" s="26" t="s">
        <v>123</v>
      </c>
      <c r="R122" s="47"/>
    </row>
    <row r="123" spans="2:18" s="6" customFormat="1" ht="9" customHeight="1" hidden="1">
      <c r="B123" s="36" t="s">
        <v>46</v>
      </c>
      <c r="C123" s="36" t="s">
        <v>46</v>
      </c>
      <c r="D123" s="19" t="s">
        <v>3</v>
      </c>
      <c r="E123" s="36" t="s">
        <v>46</v>
      </c>
      <c r="F123" s="36" t="s">
        <v>46</v>
      </c>
      <c r="G123" s="31" t="s">
        <v>41</v>
      </c>
      <c r="H123" s="36" t="s">
        <v>46</v>
      </c>
      <c r="I123" s="19" t="s">
        <v>3</v>
      </c>
      <c r="J123" s="47"/>
      <c r="K123" s="36" t="s">
        <v>46</v>
      </c>
      <c r="L123" s="19" t="s">
        <v>3</v>
      </c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 hidden="1">
      <c r="B124" s="6">
        <v>5</v>
      </c>
      <c r="C124" s="6">
        <v>5</v>
      </c>
      <c r="D124" s="6">
        <v>5</v>
      </c>
      <c r="E124" s="6">
        <v>5</v>
      </c>
      <c r="F124" s="6">
        <v>0</v>
      </c>
      <c r="G124" s="6">
        <v>5</v>
      </c>
      <c r="H124" s="6">
        <v>5</v>
      </c>
      <c r="I124" s="6">
        <v>10</v>
      </c>
      <c r="J124" s="47"/>
      <c r="K124" s="6">
        <v>5</v>
      </c>
      <c r="L124" s="6">
        <v>5</v>
      </c>
      <c r="M124" s="6">
        <v>5</v>
      </c>
      <c r="N124" s="6">
        <v>0</v>
      </c>
      <c r="O124" s="6">
        <v>5</v>
      </c>
      <c r="P124" s="6">
        <v>5</v>
      </c>
      <c r="Q124" s="6">
        <v>0</v>
      </c>
      <c r="R124" s="47"/>
    </row>
    <row r="125" spans="1:18" s="6" customFormat="1" ht="9" customHeight="1" hidden="1">
      <c r="A125" s="6" t="s">
        <v>111</v>
      </c>
      <c r="B125" s="25" t="s">
        <v>37</v>
      </c>
      <c r="C125" s="5" t="s">
        <v>2</v>
      </c>
      <c r="D125" s="25" t="s">
        <v>37</v>
      </c>
      <c r="E125" s="30" t="s">
        <v>40</v>
      </c>
      <c r="F125" s="47"/>
      <c r="G125" s="4" t="s">
        <v>1</v>
      </c>
      <c r="H125" s="4" t="s">
        <v>1</v>
      </c>
      <c r="I125" s="5" t="s">
        <v>2</v>
      </c>
      <c r="J125" s="47"/>
      <c r="K125" s="4" t="s">
        <v>1</v>
      </c>
      <c r="L125" s="30" t="s">
        <v>40</v>
      </c>
      <c r="M125" s="4" t="s">
        <v>1</v>
      </c>
      <c r="N125" s="47"/>
      <c r="O125" s="38" t="s">
        <v>47</v>
      </c>
      <c r="P125" s="24" t="s">
        <v>34</v>
      </c>
      <c r="Q125" s="47"/>
      <c r="R125" s="47"/>
    </row>
    <row r="126" spans="2:18" s="6" customFormat="1" ht="9" customHeight="1" hidden="1">
      <c r="B126" s="19" t="s">
        <v>3</v>
      </c>
      <c r="C126" s="19" t="s">
        <v>3</v>
      </c>
      <c r="D126" s="4" t="s">
        <v>1</v>
      </c>
      <c r="E126" s="5" t="s">
        <v>2</v>
      </c>
      <c r="F126" s="47"/>
      <c r="G126" s="7" t="s">
        <v>4</v>
      </c>
      <c r="H126" s="19" t="s">
        <v>3</v>
      </c>
      <c r="I126" s="7" t="s">
        <v>4</v>
      </c>
      <c r="J126" s="47"/>
      <c r="K126" s="5" t="s">
        <v>2</v>
      </c>
      <c r="L126" s="4" t="s">
        <v>1</v>
      </c>
      <c r="M126" s="5" t="s">
        <v>2</v>
      </c>
      <c r="N126" s="47"/>
      <c r="O126" s="46" t="s">
        <v>84</v>
      </c>
      <c r="P126" s="11" t="s">
        <v>10</v>
      </c>
      <c r="Q126" s="47"/>
      <c r="R126" s="47"/>
    </row>
    <row r="127" spans="2:18" s="6" customFormat="1" ht="9" customHeight="1" hidden="1">
      <c r="B127" s="6">
        <v>5</v>
      </c>
      <c r="C127" s="6">
        <v>5</v>
      </c>
      <c r="D127" s="6">
        <v>10</v>
      </c>
      <c r="E127" s="6">
        <v>10</v>
      </c>
      <c r="F127" s="47"/>
      <c r="G127" s="6">
        <v>10</v>
      </c>
      <c r="H127" s="6">
        <v>5</v>
      </c>
      <c r="I127" s="6">
        <v>10</v>
      </c>
      <c r="J127" s="47"/>
      <c r="K127" s="6">
        <v>10</v>
      </c>
      <c r="L127" s="6">
        <v>10</v>
      </c>
      <c r="M127" s="6">
        <v>10</v>
      </c>
      <c r="N127" s="47"/>
      <c r="O127" s="6">
        <v>5</v>
      </c>
      <c r="P127" s="6">
        <v>0</v>
      </c>
      <c r="Q127" s="47"/>
      <c r="R127" s="47"/>
    </row>
    <row r="128" spans="1:18" s="6" customFormat="1" ht="9" customHeight="1" hidden="1">
      <c r="A128" s="6" t="s">
        <v>112</v>
      </c>
      <c r="B128" s="5" t="s">
        <v>2</v>
      </c>
      <c r="C128" s="38" t="s">
        <v>47</v>
      </c>
      <c r="D128" s="38" t="s">
        <v>47</v>
      </c>
      <c r="E128" s="34" t="s">
        <v>44</v>
      </c>
      <c r="F128" s="47"/>
      <c r="G128" s="38" t="s">
        <v>47</v>
      </c>
      <c r="H128" s="38" t="s">
        <v>47</v>
      </c>
      <c r="I128" s="34" t="s">
        <v>44</v>
      </c>
      <c r="J128" s="47"/>
      <c r="K128" s="38" t="s">
        <v>47</v>
      </c>
      <c r="L128" s="60" t="s">
        <v>98</v>
      </c>
      <c r="M128" s="38" t="s">
        <v>47</v>
      </c>
      <c r="N128" s="47"/>
      <c r="O128" s="38" t="s">
        <v>47</v>
      </c>
      <c r="P128" s="47"/>
      <c r="Q128" s="47"/>
      <c r="R128" s="47"/>
    </row>
    <row r="129" spans="2:18" s="6" customFormat="1" ht="9" customHeight="1" hidden="1">
      <c r="B129" s="27" t="s">
        <v>38</v>
      </c>
      <c r="C129" s="69" t="s">
        <v>122</v>
      </c>
      <c r="D129" s="5" t="s">
        <v>2</v>
      </c>
      <c r="E129" s="59" t="s">
        <v>97</v>
      </c>
      <c r="F129" s="47"/>
      <c r="G129" s="60" t="s">
        <v>98</v>
      </c>
      <c r="H129" s="33" t="s">
        <v>43</v>
      </c>
      <c r="I129" s="69" t="s">
        <v>122</v>
      </c>
      <c r="J129" s="47"/>
      <c r="K129" s="34" t="s">
        <v>44</v>
      </c>
      <c r="L129" s="59" t="s">
        <v>97</v>
      </c>
      <c r="M129" s="33" t="s">
        <v>43</v>
      </c>
      <c r="N129" s="47"/>
      <c r="O129" s="5" t="s">
        <v>2</v>
      </c>
      <c r="P129" s="47"/>
      <c r="Q129" s="47"/>
      <c r="R129" s="47"/>
    </row>
    <row r="130" spans="2:18" s="6" customFormat="1" ht="9.75" customHeight="1" hidden="1" thickBot="1">
      <c r="B130" s="48">
        <v>10</v>
      </c>
      <c r="C130" s="48">
        <v>0</v>
      </c>
      <c r="D130" s="48">
        <v>5</v>
      </c>
      <c r="E130" s="48">
        <v>5</v>
      </c>
      <c r="F130" s="49"/>
      <c r="G130" s="48">
        <v>5</v>
      </c>
      <c r="H130" s="48">
        <v>5</v>
      </c>
      <c r="I130" s="48">
        <v>5</v>
      </c>
      <c r="J130" s="49"/>
      <c r="K130" s="48">
        <v>5</v>
      </c>
      <c r="L130" s="48">
        <v>5</v>
      </c>
      <c r="M130" s="48">
        <v>5</v>
      </c>
      <c r="N130" s="49"/>
      <c r="O130" s="48">
        <v>5</v>
      </c>
      <c r="P130" s="49"/>
      <c r="Q130" s="49"/>
      <c r="R130" s="49"/>
    </row>
    <row r="131" spans="1:18" s="6" customFormat="1" ht="9.75" customHeight="1" hidden="1" thickTop="1">
      <c r="A131" s="6" t="s">
        <v>128</v>
      </c>
      <c r="B131" s="82" t="s">
        <v>6</v>
      </c>
      <c r="C131" s="79" t="s">
        <v>98</v>
      </c>
      <c r="D131" s="79" t="s">
        <v>98</v>
      </c>
      <c r="E131" s="80" t="s">
        <v>3</v>
      </c>
      <c r="F131" s="83" t="s">
        <v>4</v>
      </c>
      <c r="G131" s="81" t="s">
        <v>1</v>
      </c>
      <c r="H131" s="81" t="s">
        <v>1</v>
      </c>
      <c r="I131" s="81" t="s">
        <v>1</v>
      </c>
      <c r="J131" s="84" t="s">
        <v>0</v>
      </c>
      <c r="K131" s="81" t="s">
        <v>1</v>
      </c>
      <c r="L131" s="83" t="s">
        <v>4</v>
      </c>
      <c r="M131" s="81" t="s">
        <v>1</v>
      </c>
      <c r="N131" s="84" t="s">
        <v>0</v>
      </c>
      <c r="O131" s="38" t="s">
        <v>47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 hidden="1">
      <c r="B132" s="19" t="s">
        <v>3</v>
      </c>
      <c r="C132" s="33" t="s">
        <v>43</v>
      </c>
      <c r="D132" s="3" t="s">
        <v>0</v>
      </c>
      <c r="E132" s="10" t="s">
        <v>7</v>
      </c>
      <c r="F132" s="19" t="s">
        <v>3</v>
      </c>
      <c r="G132" s="36" t="s">
        <v>46</v>
      </c>
      <c r="H132" s="10" t="s">
        <v>7</v>
      </c>
      <c r="I132" s="10" t="s">
        <v>7</v>
      </c>
      <c r="J132" s="36" t="s">
        <v>46</v>
      </c>
      <c r="K132" s="19" t="s">
        <v>3</v>
      </c>
      <c r="L132" s="10" t="s">
        <v>7</v>
      </c>
      <c r="M132" s="19" t="s">
        <v>3</v>
      </c>
      <c r="N132" s="19" t="s">
        <v>3</v>
      </c>
      <c r="O132" s="46" t="s">
        <v>84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 hidden="1">
      <c r="B133" s="70">
        <v>10</v>
      </c>
      <c r="C133" s="70">
        <v>5</v>
      </c>
      <c r="D133" s="70">
        <v>0</v>
      </c>
      <c r="E133" s="70">
        <v>5</v>
      </c>
      <c r="F133" s="70">
        <v>5</v>
      </c>
      <c r="G133" s="70">
        <v>5</v>
      </c>
      <c r="H133" s="70">
        <v>5</v>
      </c>
      <c r="I133" s="70">
        <v>5</v>
      </c>
      <c r="J133" s="70">
        <v>0</v>
      </c>
      <c r="K133" s="70">
        <v>10</v>
      </c>
      <c r="L133" s="70">
        <v>0</v>
      </c>
      <c r="M133" s="70">
        <v>10</v>
      </c>
      <c r="N133" s="70">
        <v>5</v>
      </c>
      <c r="O133" s="70">
        <v>5</v>
      </c>
      <c r="P133" s="70">
        <v>5</v>
      </c>
      <c r="Q133" s="70">
        <v>5</v>
      </c>
      <c r="R133" s="70">
        <v>10</v>
      </c>
    </row>
    <row r="134" spans="1:18" s="6" customFormat="1" ht="9" customHeight="1" hidden="1">
      <c r="A134" s="6" t="s">
        <v>129</v>
      </c>
      <c r="B134" s="25" t="s">
        <v>37</v>
      </c>
      <c r="C134" s="30" t="s">
        <v>40</v>
      </c>
      <c r="D134" s="47"/>
      <c r="E134" s="30" t="s">
        <v>40</v>
      </c>
      <c r="F134" s="30" t="s">
        <v>40</v>
      </c>
      <c r="G134" s="30" t="s">
        <v>40</v>
      </c>
      <c r="H134" s="25" t="s">
        <v>37</v>
      </c>
      <c r="I134" s="30" t="s">
        <v>40</v>
      </c>
      <c r="J134" s="47"/>
      <c r="K134" s="30" t="s">
        <v>40</v>
      </c>
      <c r="L134" s="47"/>
      <c r="M134" s="25" t="s">
        <v>37</v>
      </c>
      <c r="N134" s="25" t="s">
        <v>37</v>
      </c>
      <c r="O134" s="24" t="s">
        <v>34</v>
      </c>
      <c r="P134" s="24" t="s">
        <v>34</v>
      </c>
      <c r="Q134" s="24" t="s">
        <v>34</v>
      </c>
      <c r="R134" s="25" t="s">
        <v>37</v>
      </c>
    </row>
    <row r="135" spans="2:18" s="6" customFormat="1" ht="9" customHeight="1" hidden="1">
      <c r="B135" s="86" t="s">
        <v>143</v>
      </c>
      <c r="C135" s="34" t="s">
        <v>44</v>
      </c>
      <c r="D135" s="47"/>
      <c r="E135" s="34" t="s">
        <v>44</v>
      </c>
      <c r="F135" s="27" t="s">
        <v>38</v>
      </c>
      <c r="G135" s="34" t="s">
        <v>44</v>
      </c>
      <c r="H135" s="34" t="s">
        <v>44</v>
      </c>
      <c r="I135" s="34" t="s">
        <v>44</v>
      </c>
      <c r="J135" s="47"/>
      <c r="K135" s="34" t="s">
        <v>44</v>
      </c>
      <c r="L135" s="47"/>
      <c r="M135" s="34" t="s">
        <v>44</v>
      </c>
      <c r="N135" s="61" t="s">
        <v>100</v>
      </c>
      <c r="O135" s="62" t="s">
        <v>103</v>
      </c>
      <c r="P135" s="62" t="s">
        <v>103</v>
      </c>
      <c r="Q135" s="62" t="s">
        <v>103</v>
      </c>
      <c r="R135" s="30" t="s">
        <v>40</v>
      </c>
    </row>
    <row r="136" spans="2:18" s="6" customFormat="1" ht="9" customHeight="1" hidden="1">
      <c r="B136" s="70">
        <v>10</v>
      </c>
      <c r="C136" s="70">
        <v>10</v>
      </c>
      <c r="D136" s="47"/>
      <c r="E136" s="70">
        <v>10</v>
      </c>
      <c r="F136" s="70">
        <v>10</v>
      </c>
      <c r="G136" s="70">
        <v>10</v>
      </c>
      <c r="H136" s="70">
        <v>10</v>
      </c>
      <c r="I136" s="70">
        <v>10</v>
      </c>
      <c r="J136" s="47"/>
      <c r="K136" s="70">
        <v>10</v>
      </c>
      <c r="L136" s="47"/>
      <c r="M136" s="70">
        <v>10</v>
      </c>
      <c r="N136" s="70">
        <v>5</v>
      </c>
      <c r="O136" s="70">
        <v>5</v>
      </c>
      <c r="P136" s="70">
        <v>5</v>
      </c>
      <c r="Q136" s="70">
        <v>5</v>
      </c>
      <c r="R136" s="70">
        <v>10</v>
      </c>
    </row>
    <row r="137" spans="1:18" s="6" customFormat="1" ht="9" customHeight="1" hidden="1">
      <c r="A137" s="6" t="s">
        <v>130</v>
      </c>
      <c r="B137" s="81" t="s">
        <v>1</v>
      </c>
      <c r="C137" s="81" t="s">
        <v>1</v>
      </c>
      <c r="D137" s="47"/>
      <c r="E137" s="5" t="s">
        <v>2</v>
      </c>
      <c r="F137" s="81" t="s">
        <v>1</v>
      </c>
      <c r="G137" s="81" t="s">
        <v>1</v>
      </c>
      <c r="H137" s="38" t="s">
        <v>47</v>
      </c>
      <c r="I137" s="5" t="s">
        <v>2</v>
      </c>
      <c r="J137" s="47"/>
      <c r="K137" s="5" t="s">
        <v>2</v>
      </c>
      <c r="L137" s="47"/>
      <c r="M137" s="5" t="s">
        <v>2</v>
      </c>
      <c r="N137" s="38" t="s">
        <v>47</v>
      </c>
      <c r="O137" s="30" t="s">
        <v>40</v>
      </c>
      <c r="P137" s="11" t="s">
        <v>10</v>
      </c>
      <c r="Q137" s="11" t="s">
        <v>10</v>
      </c>
      <c r="R137" s="38" t="s">
        <v>47</v>
      </c>
    </row>
    <row r="138" spans="2:18" s="6" customFormat="1" ht="9" customHeight="1" hidden="1">
      <c r="B138" s="61" t="s">
        <v>100</v>
      </c>
      <c r="C138" s="61" t="s">
        <v>100</v>
      </c>
      <c r="D138" s="47"/>
      <c r="E138" s="33" t="s">
        <v>43</v>
      </c>
      <c r="F138" s="5" t="s">
        <v>2</v>
      </c>
      <c r="G138" s="61" t="s">
        <v>100</v>
      </c>
      <c r="H138" s="30" t="s">
        <v>40</v>
      </c>
      <c r="I138" s="61" t="s">
        <v>100</v>
      </c>
      <c r="J138" s="47"/>
      <c r="K138" s="61" t="s">
        <v>100</v>
      </c>
      <c r="L138" s="47"/>
      <c r="M138" s="61" t="s">
        <v>100</v>
      </c>
      <c r="N138" s="81" t="s">
        <v>1</v>
      </c>
      <c r="O138" s="61" t="s">
        <v>100</v>
      </c>
      <c r="P138" s="60" t="s">
        <v>98</v>
      </c>
      <c r="Q138" s="60" t="s">
        <v>98</v>
      </c>
      <c r="R138" s="46" t="s">
        <v>84</v>
      </c>
    </row>
    <row r="139" spans="2:18" s="6" customFormat="1" ht="9" customHeight="1" hidden="1">
      <c r="B139" s="6">
        <v>10</v>
      </c>
      <c r="C139" s="6">
        <v>10</v>
      </c>
      <c r="D139" s="47"/>
      <c r="E139" s="6">
        <v>10</v>
      </c>
      <c r="F139" s="6">
        <v>10</v>
      </c>
      <c r="G139" s="6">
        <v>10</v>
      </c>
      <c r="H139" s="6">
        <v>5</v>
      </c>
      <c r="I139" s="6">
        <v>10</v>
      </c>
      <c r="J139" s="47"/>
      <c r="K139" s="6">
        <v>10</v>
      </c>
      <c r="L139" s="47"/>
      <c r="M139" s="6">
        <v>10</v>
      </c>
      <c r="N139" s="6">
        <v>5</v>
      </c>
      <c r="O139" s="6">
        <v>10</v>
      </c>
      <c r="P139" s="6">
        <v>10</v>
      </c>
      <c r="Q139" s="6">
        <v>10</v>
      </c>
      <c r="R139" s="6">
        <v>0</v>
      </c>
    </row>
    <row r="140" spans="1:18" s="6" customFormat="1" ht="9" customHeight="1" hidden="1">
      <c r="A140" s="6" t="s">
        <v>131</v>
      </c>
      <c r="B140" s="34" t="s">
        <v>44</v>
      </c>
      <c r="C140" s="5" t="s">
        <v>2</v>
      </c>
      <c r="D140" s="47"/>
      <c r="E140" s="38" t="s">
        <v>47</v>
      </c>
      <c r="F140" s="34" t="s">
        <v>44</v>
      </c>
      <c r="G140" s="38" t="s">
        <v>47</v>
      </c>
      <c r="H140" s="5" t="s">
        <v>2</v>
      </c>
      <c r="I140" s="38" t="s">
        <v>47</v>
      </c>
      <c r="J140" s="47"/>
      <c r="K140" s="38" t="s">
        <v>47</v>
      </c>
      <c r="L140" s="47"/>
      <c r="M140" s="38" t="s">
        <v>47</v>
      </c>
      <c r="N140" s="30" t="s">
        <v>40</v>
      </c>
      <c r="O140" s="11" t="s">
        <v>10</v>
      </c>
      <c r="P140" s="31" t="s">
        <v>41</v>
      </c>
      <c r="Q140" s="31" t="s">
        <v>41</v>
      </c>
      <c r="R140" s="47"/>
    </row>
    <row r="141" spans="2:18" s="6" customFormat="1" ht="9" customHeight="1" hidden="1">
      <c r="B141" s="5" t="s">
        <v>2</v>
      </c>
      <c r="C141" s="55" t="s">
        <v>94</v>
      </c>
      <c r="D141" s="47"/>
      <c r="E141" s="81" t="s">
        <v>1</v>
      </c>
      <c r="F141" s="55" t="s">
        <v>94</v>
      </c>
      <c r="G141" s="5" t="s">
        <v>2</v>
      </c>
      <c r="H141" s="55" t="s">
        <v>94</v>
      </c>
      <c r="I141" s="55" t="s">
        <v>94</v>
      </c>
      <c r="J141" s="47"/>
      <c r="K141" s="55" t="s">
        <v>94</v>
      </c>
      <c r="L141" s="47"/>
      <c r="M141" s="55" t="s">
        <v>94</v>
      </c>
      <c r="N141" s="34" t="s">
        <v>44</v>
      </c>
      <c r="O141" s="5" t="s">
        <v>2</v>
      </c>
      <c r="P141" s="32" t="s">
        <v>42</v>
      </c>
      <c r="Q141" s="32" t="s">
        <v>42</v>
      </c>
      <c r="R141" s="47"/>
    </row>
    <row r="142" spans="2:18" s="6" customFormat="1" ht="9" customHeight="1" hidden="1">
      <c r="B142" s="6">
        <v>10</v>
      </c>
      <c r="C142" s="6">
        <v>10</v>
      </c>
      <c r="D142" s="47"/>
      <c r="E142" s="6">
        <v>10</v>
      </c>
      <c r="F142" s="6">
        <v>10</v>
      </c>
      <c r="G142" s="6">
        <v>10</v>
      </c>
      <c r="H142" s="6">
        <v>10</v>
      </c>
      <c r="I142" s="6">
        <v>10</v>
      </c>
      <c r="J142" s="47"/>
      <c r="K142" s="6">
        <v>10</v>
      </c>
      <c r="L142" s="47"/>
      <c r="M142" s="6">
        <v>10</v>
      </c>
      <c r="N142" s="6">
        <v>5</v>
      </c>
      <c r="O142" s="6">
        <v>5</v>
      </c>
      <c r="P142" s="6">
        <v>10</v>
      </c>
      <c r="Q142" s="6">
        <v>10</v>
      </c>
      <c r="R142" s="47"/>
    </row>
    <row r="143" spans="1:18" s="6" customFormat="1" ht="9" customHeight="1" hidden="1">
      <c r="A143" s="6" t="s">
        <v>132</v>
      </c>
      <c r="B143" s="60" t="s">
        <v>98</v>
      </c>
      <c r="C143" s="38" t="s">
        <v>47</v>
      </c>
      <c r="D143" s="47"/>
      <c r="E143" s="60" t="s">
        <v>98</v>
      </c>
      <c r="F143" s="60" t="s">
        <v>98</v>
      </c>
      <c r="G143" s="60" t="s">
        <v>98</v>
      </c>
      <c r="H143" s="60" t="s">
        <v>98</v>
      </c>
      <c r="I143" s="60" t="s">
        <v>98</v>
      </c>
      <c r="J143" s="47"/>
      <c r="K143" s="60" t="s">
        <v>98</v>
      </c>
      <c r="L143" s="47"/>
      <c r="M143" s="60" t="s">
        <v>98</v>
      </c>
      <c r="N143" s="47"/>
      <c r="O143" s="47"/>
      <c r="P143" s="47"/>
      <c r="Q143" s="47"/>
      <c r="R143" s="47"/>
    </row>
    <row r="144" spans="2:18" s="6" customFormat="1" ht="9" customHeight="1" hidden="1">
      <c r="B144" s="7" t="s">
        <v>4</v>
      </c>
      <c r="C144" s="10" t="s">
        <v>7</v>
      </c>
      <c r="D144" s="47"/>
      <c r="E144" s="7" t="s">
        <v>4</v>
      </c>
      <c r="F144" s="10" t="s">
        <v>7</v>
      </c>
      <c r="G144" s="10" t="s">
        <v>7</v>
      </c>
      <c r="H144" s="58" t="s">
        <v>54</v>
      </c>
      <c r="I144" s="27" t="s">
        <v>38</v>
      </c>
      <c r="J144" s="47"/>
      <c r="K144" s="10" t="s">
        <v>7</v>
      </c>
      <c r="L144" s="47"/>
      <c r="M144" s="10" t="s">
        <v>7</v>
      </c>
      <c r="N144" s="47"/>
      <c r="O144" s="47"/>
      <c r="P144" s="47"/>
      <c r="Q144" s="47"/>
      <c r="R144" s="47"/>
    </row>
    <row r="145" spans="2:18" s="6" customFormat="1" ht="11.25" customHeight="1" hidden="1" thickBot="1">
      <c r="B145" s="71">
        <v>10</v>
      </c>
      <c r="C145" s="71">
        <v>10</v>
      </c>
      <c r="D145" s="85"/>
      <c r="E145" s="71">
        <v>10</v>
      </c>
      <c r="F145" s="71">
        <v>10</v>
      </c>
      <c r="G145" s="71">
        <v>10</v>
      </c>
      <c r="H145" s="71">
        <v>10</v>
      </c>
      <c r="I145" s="71">
        <v>5</v>
      </c>
      <c r="J145" s="85"/>
      <c r="K145" s="71">
        <v>10</v>
      </c>
      <c r="L145" s="85"/>
      <c r="M145" s="71">
        <v>10</v>
      </c>
      <c r="N145" s="85"/>
      <c r="O145" s="85"/>
      <c r="P145" s="85"/>
      <c r="Q145" s="85"/>
      <c r="R145" s="85"/>
    </row>
    <row r="146" spans="2:18" s="6" customFormat="1" ht="11.25" customHeight="1" hidden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 hidden="1">
      <c r="A147" s="1" t="s">
        <v>19</v>
      </c>
      <c r="B147" s="20">
        <f aca="true" t="shared" si="5" ref="B147:R147">SUM(B97:B146)</f>
        <v>145</v>
      </c>
      <c r="C147" s="20">
        <f t="shared" si="5"/>
        <v>135</v>
      </c>
      <c r="D147" s="20">
        <f t="shared" si="5"/>
        <v>100</v>
      </c>
      <c r="E147" s="20">
        <f t="shared" si="5"/>
        <v>135</v>
      </c>
      <c r="F147" s="20">
        <f t="shared" si="5"/>
        <v>120</v>
      </c>
      <c r="G147" s="20">
        <f t="shared" si="5"/>
        <v>140</v>
      </c>
      <c r="H147" s="20">
        <f t="shared" si="5"/>
        <v>130</v>
      </c>
      <c r="I147" s="20">
        <f t="shared" si="5"/>
        <v>140</v>
      </c>
      <c r="J147" s="20">
        <f t="shared" si="5"/>
        <v>60</v>
      </c>
      <c r="K147" s="20">
        <f t="shared" si="5"/>
        <v>135</v>
      </c>
      <c r="L147" s="20">
        <f t="shared" si="5"/>
        <v>85</v>
      </c>
      <c r="M147" s="20">
        <f t="shared" si="5"/>
        <v>150</v>
      </c>
      <c r="N147" s="20">
        <f t="shared" si="5"/>
        <v>95</v>
      </c>
      <c r="O147" s="20">
        <f t="shared" si="5"/>
        <v>120</v>
      </c>
      <c r="P147" s="20">
        <f t="shared" si="5"/>
        <v>80</v>
      </c>
      <c r="Q147" s="20">
        <f t="shared" si="5"/>
        <v>90</v>
      </c>
      <c r="R147" s="20">
        <f t="shared" si="5"/>
        <v>85</v>
      </c>
    </row>
    <row r="148" spans="1:18" s="6" customFormat="1" ht="11.25" customHeight="1" hidden="1">
      <c r="A148" s="1" t="s">
        <v>20</v>
      </c>
      <c r="B148" s="20">
        <f aca="true" t="shared" si="6" ref="B148:R148">RANK(B147,$B$147:$R$147)</f>
        <v>2</v>
      </c>
      <c r="C148" s="20">
        <f t="shared" si="6"/>
        <v>5</v>
      </c>
      <c r="D148" s="20">
        <f t="shared" si="6"/>
        <v>11</v>
      </c>
      <c r="E148" s="20">
        <f t="shared" si="6"/>
        <v>5</v>
      </c>
      <c r="F148" s="20">
        <f t="shared" si="6"/>
        <v>9</v>
      </c>
      <c r="G148" s="20">
        <f t="shared" si="6"/>
        <v>3</v>
      </c>
      <c r="H148" s="20">
        <f t="shared" si="6"/>
        <v>8</v>
      </c>
      <c r="I148" s="20">
        <f t="shared" si="6"/>
        <v>3</v>
      </c>
      <c r="J148" s="20">
        <f t="shared" si="6"/>
        <v>17</v>
      </c>
      <c r="K148" s="20">
        <f t="shared" si="6"/>
        <v>5</v>
      </c>
      <c r="L148" s="20">
        <f t="shared" si="6"/>
        <v>14</v>
      </c>
      <c r="M148" s="20">
        <f t="shared" si="6"/>
        <v>1</v>
      </c>
      <c r="N148" s="20">
        <f t="shared" si="6"/>
        <v>12</v>
      </c>
      <c r="O148" s="20">
        <f t="shared" si="6"/>
        <v>9</v>
      </c>
      <c r="P148" s="20">
        <f t="shared" si="6"/>
        <v>16</v>
      </c>
      <c r="Q148" s="20">
        <f t="shared" si="6"/>
        <v>13</v>
      </c>
      <c r="R148" s="20">
        <f t="shared" si="6"/>
        <v>14</v>
      </c>
    </row>
    <row r="149" s="6" customFormat="1" ht="11.25" customHeight="1" hidden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 aca="true" t="shared" si="7" ref="B152:R152">B17</f>
        <v>6</v>
      </c>
      <c r="C152" s="6">
        <f t="shared" si="7"/>
        <v>1</v>
      </c>
      <c r="D152" s="6">
        <f t="shared" si="7"/>
        <v>7</v>
      </c>
      <c r="E152" s="6">
        <f t="shared" si="7"/>
        <v>9</v>
      </c>
      <c r="F152" s="6">
        <f t="shared" si="7"/>
        <v>8</v>
      </c>
      <c r="G152" s="6">
        <f t="shared" si="7"/>
        <v>17</v>
      </c>
      <c r="H152" s="6">
        <f t="shared" si="7"/>
        <v>2</v>
      </c>
      <c r="I152" s="6">
        <f t="shared" si="7"/>
        <v>2</v>
      </c>
      <c r="J152" s="6">
        <f t="shared" si="7"/>
        <v>2</v>
      </c>
      <c r="K152" s="6">
        <f t="shared" si="7"/>
        <v>10</v>
      </c>
      <c r="L152" s="6">
        <f t="shared" si="7"/>
        <v>11</v>
      </c>
      <c r="M152" s="6">
        <f t="shared" si="7"/>
        <v>15</v>
      </c>
      <c r="N152" s="6">
        <f t="shared" si="7"/>
        <v>12</v>
      </c>
      <c r="O152" s="6">
        <f t="shared" si="7"/>
        <v>14</v>
      </c>
      <c r="P152" s="6">
        <f t="shared" si="7"/>
        <v>5</v>
      </c>
      <c r="Q152" s="6">
        <f t="shared" si="7"/>
        <v>13</v>
      </c>
      <c r="R152" s="6">
        <f t="shared" si="7"/>
        <v>16</v>
      </c>
    </row>
    <row r="153" spans="1:18" ht="13.5" customHeight="1">
      <c r="A153" s="2" t="s">
        <v>23</v>
      </c>
      <c r="B153" s="6">
        <f aca="true" t="shared" si="8" ref="B153:R153">B92</f>
        <v>4</v>
      </c>
      <c r="C153" s="6">
        <f t="shared" si="8"/>
        <v>11</v>
      </c>
      <c r="D153" s="6">
        <f t="shared" si="8"/>
        <v>2</v>
      </c>
      <c r="E153" s="6">
        <f t="shared" si="8"/>
        <v>6</v>
      </c>
      <c r="F153" s="6">
        <f t="shared" si="8"/>
        <v>4</v>
      </c>
      <c r="G153" s="6">
        <f t="shared" si="8"/>
        <v>1</v>
      </c>
      <c r="H153" s="6">
        <f t="shared" si="8"/>
        <v>12</v>
      </c>
      <c r="I153" s="6">
        <f t="shared" si="8"/>
        <v>17</v>
      </c>
      <c r="J153" s="6">
        <f t="shared" si="8"/>
        <v>8</v>
      </c>
      <c r="K153" s="6">
        <f t="shared" si="8"/>
        <v>12</v>
      </c>
      <c r="L153" s="6">
        <f t="shared" si="8"/>
        <v>3</v>
      </c>
      <c r="M153" s="6">
        <f t="shared" si="8"/>
        <v>14</v>
      </c>
      <c r="N153" s="6">
        <f t="shared" si="8"/>
        <v>7</v>
      </c>
      <c r="O153" s="6">
        <f t="shared" si="8"/>
        <v>9</v>
      </c>
      <c r="P153" s="6">
        <f t="shared" si="8"/>
        <v>14</v>
      </c>
      <c r="Q153" s="6">
        <f t="shared" si="8"/>
        <v>9</v>
      </c>
      <c r="R153" s="6">
        <f t="shared" si="8"/>
        <v>14</v>
      </c>
    </row>
    <row r="154" spans="1:18" ht="13.5" customHeight="1">
      <c r="A154" s="2" t="s">
        <v>24</v>
      </c>
      <c r="B154" s="6">
        <f aca="true" t="shared" si="9" ref="B154:R154">B148</f>
        <v>2</v>
      </c>
      <c r="C154" s="6">
        <f t="shared" si="9"/>
        <v>5</v>
      </c>
      <c r="D154" s="6">
        <f t="shared" si="9"/>
        <v>11</v>
      </c>
      <c r="E154" s="6">
        <f t="shared" si="9"/>
        <v>5</v>
      </c>
      <c r="F154" s="6">
        <f t="shared" si="9"/>
        <v>9</v>
      </c>
      <c r="G154" s="6">
        <f t="shared" si="9"/>
        <v>3</v>
      </c>
      <c r="H154" s="6">
        <f t="shared" si="9"/>
        <v>8</v>
      </c>
      <c r="I154" s="6">
        <f t="shared" si="9"/>
        <v>3</v>
      </c>
      <c r="J154" s="6">
        <f t="shared" si="9"/>
        <v>17</v>
      </c>
      <c r="K154" s="6">
        <f t="shared" si="9"/>
        <v>5</v>
      </c>
      <c r="L154" s="6">
        <f t="shared" si="9"/>
        <v>14</v>
      </c>
      <c r="M154" s="6">
        <f t="shared" si="9"/>
        <v>1</v>
      </c>
      <c r="N154" s="6">
        <f t="shared" si="9"/>
        <v>12</v>
      </c>
      <c r="O154" s="6">
        <f t="shared" si="9"/>
        <v>9</v>
      </c>
      <c r="P154" s="6">
        <f t="shared" si="9"/>
        <v>16</v>
      </c>
      <c r="Q154" s="6">
        <f t="shared" si="9"/>
        <v>13</v>
      </c>
      <c r="R154" s="6">
        <f t="shared" si="9"/>
        <v>14</v>
      </c>
    </row>
    <row r="155" spans="1:18" ht="13.5" customHeight="1">
      <c r="A155" s="21" t="s">
        <v>25</v>
      </c>
      <c r="B155" s="45">
        <f aca="true" t="shared" si="10" ref="B155:R155">AVERAGE(B152:B154)</f>
        <v>4</v>
      </c>
      <c r="C155" s="45">
        <f t="shared" si="10"/>
        <v>5.666666666666667</v>
      </c>
      <c r="D155" s="45">
        <f t="shared" si="10"/>
        <v>6.666666666666667</v>
      </c>
      <c r="E155" s="45">
        <f t="shared" si="10"/>
        <v>6.666666666666667</v>
      </c>
      <c r="F155" s="45">
        <f t="shared" si="10"/>
        <v>7</v>
      </c>
      <c r="G155" s="45">
        <f t="shared" si="10"/>
        <v>7</v>
      </c>
      <c r="H155" s="45">
        <f t="shared" si="10"/>
        <v>7.333333333333333</v>
      </c>
      <c r="I155" s="45">
        <f t="shared" si="10"/>
        <v>7.333333333333333</v>
      </c>
      <c r="J155" s="45">
        <f t="shared" si="10"/>
        <v>9</v>
      </c>
      <c r="K155" s="45">
        <f t="shared" si="10"/>
        <v>9</v>
      </c>
      <c r="L155" s="45">
        <f t="shared" si="10"/>
        <v>9.333333333333334</v>
      </c>
      <c r="M155" s="45">
        <f t="shared" si="10"/>
        <v>10</v>
      </c>
      <c r="N155" s="45">
        <f t="shared" si="10"/>
        <v>10.333333333333334</v>
      </c>
      <c r="O155" s="45">
        <f t="shared" si="10"/>
        <v>10.666666666666666</v>
      </c>
      <c r="P155" s="45">
        <f t="shared" si="10"/>
        <v>11.666666666666666</v>
      </c>
      <c r="Q155" s="45">
        <f t="shared" si="10"/>
        <v>11.666666666666666</v>
      </c>
      <c r="R155" s="45">
        <f t="shared" si="10"/>
        <v>14.666666666666666</v>
      </c>
    </row>
    <row r="156" ht="13.5" customHeight="1">
      <c r="A156" s="6"/>
    </row>
    <row r="158" spans="2:18" ht="13.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ht="13.5" customHeight="1">
      <c r="P159" s="2"/>
    </row>
    <row r="160" ht="13.5" customHeight="1">
      <c r="P160" s="2"/>
    </row>
    <row r="161" ht="13.5" customHeight="1">
      <c r="P161" s="2"/>
    </row>
    <row r="162" ht="13.5" customHeight="1">
      <c r="P162" s="2"/>
    </row>
    <row r="163" ht="13.5" customHeight="1">
      <c r="P163" s="2"/>
    </row>
    <row r="164" ht="13.5" customHeight="1">
      <c r="P164" s="2"/>
    </row>
    <row r="165" ht="13.5" customHeight="1">
      <c r="P165" s="2"/>
    </row>
    <row r="166" ht="13.5" customHeight="1">
      <c r="P166" s="2"/>
    </row>
    <row r="167" ht="13.5" customHeight="1">
      <c r="P167" s="2"/>
    </row>
    <row r="168" ht="13.5" customHeight="1">
      <c r="P168" s="2"/>
    </row>
    <row r="169" ht="13.5" customHeight="1">
      <c r="P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2008-01-16T15:16:46Z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